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ocuments\02 Statistik\04 Demografie_Armutsbericht\Demografie\Demografiebericht 2017 bis 2022\"/>
    </mc:Choice>
  </mc:AlternateContent>
  <bookViews>
    <workbookView xWindow="0" yWindow="0" windowWidth="25200" windowHeight="11880"/>
  </bookViews>
  <sheets>
    <sheet name="Tab.i Bev_Stadtteile" sheetId="5" r:id="rId1"/>
    <sheet name="Tab.ii Bev_KR_gesamt" sheetId="30" r:id="rId2"/>
    <sheet name="Tab.iii u18_Stadtteile" sheetId="6" r:id="rId3"/>
    <sheet name="Tab.iv 18-44_Stadtteile" sheetId="9" r:id="rId4"/>
    <sheet name="Tab.v 44-64_Stadtteile" sheetId="10" r:id="rId5"/>
    <sheet name="Tab.vi 65-79_Stadtteile" sheetId="11" r:id="rId6"/>
    <sheet name="Tab.vii 80plus_Stadtteile" sheetId="12" r:id="rId7"/>
    <sheet name="Tab.viii JQ_AQ_Stadtteile" sheetId="13" r:id="rId8"/>
    <sheet name="Tab.ix HAQ_GQ_Stadtteile" sheetId="14" r:id="rId9"/>
    <sheet name="Tab.x Migrationsh._Stadtteile" sheetId="15" r:id="rId10"/>
    <sheet name="Tab.xi Ausländer_Stadtteile" sheetId="16" r:id="rId11"/>
    <sheet name="Tab.xii Deutsche_Stadtteile" sheetId="17" r:id="rId12"/>
    <sheet name="Tab.xiii Bev_MH_KR_gesamt" sheetId="31" r:id="rId13"/>
    <sheet name="Tab.xiv NDT_KR_gesamt" sheetId="32" r:id="rId14"/>
    <sheet name="Tab.xv Bev_ohne MH_KR_gesamt" sheetId="33" r:id="rId15"/>
    <sheet name="Tab.xvi Zuzüge_Stadtteile" sheetId="18" r:id="rId16"/>
    <sheet name="Tab.xvii Zuzüge_KR_gesamt" sheetId="34" r:id="rId17"/>
    <sheet name="Tab.xviii Zuzüge_DT_KR_gesamt" sheetId="35" r:id="rId18"/>
    <sheet name="Tab.xix Zuzüge_NDT_KR_gesamt" sheetId="36" r:id="rId19"/>
    <sheet name="Tab.xx Fortzüge_Stadtteile" sheetId="19" r:id="rId20"/>
    <sheet name="Tab.xxi Fortzüge_KR_gesamt" sheetId="37" r:id="rId21"/>
    <sheet name="Tab.xxii Fortzüge_DT_KR_gesamt" sheetId="38" r:id="rId22"/>
    <sheet name="Tab.xxiii Fortzüge_NDT_KR_ges." sheetId="39" r:id="rId23"/>
    <sheet name="Tab.xxiv Saldo_Stadtteile" sheetId="20" r:id="rId24"/>
    <sheet name="Tab.xxv Geborene_Stadtteile" sheetId="21" r:id="rId25"/>
    <sheet name="Tab.xxvi Gestorbene_Stadtteile" sheetId="22" r:id="rId26"/>
    <sheet name="Tab.xxvii Nat.Saldo_Stadtteile " sheetId="23" r:id="rId27"/>
    <sheet name="Tab.xxviii Privathaushalte_KR" sheetId="40" r:id="rId28"/>
    <sheet name="Tab.xxix Einpers.hh_Stadtteile" sheetId="24" r:id="rId29"/>
    <sheet name="Tab.xxx Einpers.hh65+_Stadtt." sheetId="26" r:id="rId30"/>
    <sheet name="Tab.xxxi HH-Kinder_Stadtteile" sheetId="27" r:id="rId31"/>
    <sheet name="Tab.xxxii Alleinerz._Stadtteile" sheetId="29" r:id="rId3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 l="1"/>
  <c r="J9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I27" i="24" l="1"/>
  <c r="J9" i="40"/>
  <c r="J10" i="40"/>
  <c r="J11" i="40"/>
  <c r="J8" i="40"/>
  <c r="I9" i="40"/>
  <c r="I10" i="40"/>
  <c r="I11" i="40"/>
  <c r="I8" i="40"/>
  <c r="I4" i="40"/>
  <c r="J4" i="40" s="1"/>
  <c r="I16" i="40"/>
  <c r="I17" i="40"/>
  <c r="I18" i="40"/>
  <c r="I15" i="40"/>
  <c r="I23" i="39"/>
  <c r="I24" i="39"/>
  <c r="I25" i="39"/>
  <c r="I26" i="39"/>
  <c r="I27" i="39"/>
  <c r="I29" i="39"/>
  <c r="I30" i="39"/>
  <c r="I22" i="39"/>
  <c r="J9" i="39"/>
  <c r="J10" i="39"/>
  <c r="J11" i="39"/>
  <c r="J12" i="39"/>
  <c r="J13" i="39"/>
  <c r="J15" i="39"/>
  <c r="J17" i="39"/>
  <c r="J18" i="39"/>
  <c r="J8" i="39"/>
  <c r="I9" i="39"/>
  <c r="I10" i="39"/>
  <c r="I11" i="39"/>
  <c r="I12" i="39"/>
  <c r="I13" i="39"/>
  <c r="I15" i="39"/>
  <c r="I17" i="39"/>
  <c r="I18" i="39"/>
  <c r="I8" i="39"/>
  <c r="I4" i="39"/>
  <c r="J4" i="39" s="1"/>
  <c r="F4" i="39"/>
  <c r="F22" i="39" s="1"/>
  <c r="F24" i="39"/>
  <c r="F25" i="39"/>
  <c r="F27" i="39"/>
  <c r="F29" i="39"/>
  <c r="F30" i="39"/>
  <c r="I23" i="38"/>
  <c r="I24" i="38"/>
  <c r="I25" i="38"/>
  <c r="I26" i="38"/>
  <c r="I27" i="38"/>
  <c r="I29" i="38"/>
  <c r="I30" i="38"/>
  <c r="I22" i="38"/>
  <c r="J9" i="38"/>
  <c r="J10" i="38"/>
  <c r="J11" i="38"/>
  <c r="J12" i="38"/>
  <c r="J13" i="38"/>
  <c r="J15" i="38"/>
  <c r="J17" i="38"/>
  <c r="J18" i="38"/>
  <c r="J8" i="38"/>
  <c r="I9" i="38"/>
  <c r="I10" i="38"/>
  <c r="I11" i="38"/>
  <c r="I12" i="38"/>
  <c r="I13" i="38"/>
  <c r="I15" i="38"/>
  <c r="I17" i="38"/>
  <c r="I18" i="38"/>
  <c r="I8" i="38"/>
  <c r="I4" i="38"/>
  <c r="J4" i="38" s="1"/>
  <c r="I15" i="37"/>
  <c r="J15" i="37" s="1"/>
  <c r="I9" i="37"/>
  <c r="J9" i="37" s="1"/>
  <c r="I10" i="37"/>
  <c r="J10" i="37" s="1"/>
  <c r="I11" i="37"/>
  <c r="J11" i="37" s="1"/>
  <c r="I12" i="37"/>
  <c r="J12" i="37" s="1"/>
  <c r="I13" i="37"/>
  <c r="J13" i="37" s="1"/>
  <c r="I17" i="37"/>
  <c r="J17" i="37" s="1"/>
  <c r="I18" i="37"/>
  <c r="J18" i="37" s="1"/>
  <c r="I20" i="37"/>
  <c r="J20" i="37" s="1"/>
  <c r="I21" i="37"/>
  <c r="J21" i="37" s="1"/>
  <c r="I8" i="37"/>
  <c r="J8" i="37" s="1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8" i="19"/>
  <c r="J4" i="19"/>
  <c r="I4" i="19"/>
  <c r="I23" i="36"/>
  <c r="I24" i="36"/>
  <c r="I25" i="36"/>
  <c r="I26" i="36"/>
  <c r="I27" i="36"/>
  <c r="I29" i="36"/>
  <c r="I30" i="36"/>
  <c r="I22" i="36"/>
  <c r="I23" i="35"/>
  <c r="I24" i="35"/>
  <c r="I25" i="35"/>
  <c r="I26" i="35"/>
  <c r="I27" i="35"/>
  <c r="I29" i="35"/>
  <c r="I30" i="35"/>
  <c r="I9" i="35"/>
  <c r="I10" i="35"/>
  <c r="I11" i="35"/>
  <c r="I12" i="35"/>
  <c r="J12" i="35" s="1"/>
  <c r="I13" i="35"/>
  <c r="I15" i="35"/>
  <c r="I17" i="35"/>
  <c r="I18" i="35"/>
  <c r="J18" i="35" s="1"/>
  <c r="J15" i="35"/>
  <c r="J9" i="36"/>
  <c r="J10" i="36"/>
  <c r="J11" i="36"/>
  <c r="J12" i="36"/>
  <c r="J13" i="36"/>
  <c r="J15" i="36"/>
  <c r="J17" i="36"/>
  <c r="J18" i="36"/>
  <c r="J8" i="36"/>
  <c r="I9" i="36"/>
  <c r="I10" i="36"/>
  <c r="I11" i="36"/>
  <c r="I12" i="36"/>
  <c r="I13" i="36"/>
  <c r="I15" i="36"/>
  <c r="I17" i="36"/>
  <c r="I18" i="36"/>
  <c r="I8" i="36"/>
  <c r="I4" i="36"/>
  <c r="I22" i="35"/>
  <c r="J9" i="35"/>
  <c r="J10" i="35"/>
  <c r="J11" i="35"/>
  <c r="J13" i="35"/>
  <c r="J17" i="35"/>
  <c r="J4" i="35"/>
  <c r="J8" i="35"/>
  <c r="I8" i="35"/>
  <c r="I4" i="35"/>
  <c r="I9" i="34"/>
  <c r="J9" i="34" s="1"/>
  <c r="I10" i="34"/>
  <c r="I11" i="34"/>
  <c r="I12" i="34"/>
  <c r="J12" i="34" s="1"/>
  <c r="I13" i="34"/>
  <c r="J13" i="34" s="1"/>
  <c r="I15" i="34"/>
  <c r="I17" i="34"/>
  <c r="I18" i="34"/>
  <c r="I20" i="34"/>
  <c r="J20" i="34" s="1"/>
  <c r="I21" i="34"/>
  <c r="J10" i="34"/>
  <c r="J11" i="34"/>
  <c r="J15" i="34"/>
  <c r="J17" i="34"/>
  <c r="J18" i="34"/>
  <c r="J21" i="34"/>
  <c r="J8" i="34"/>
  <c r="I8" i="34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8" i="18"/>
  <c r="J4" i="18"/>
  <c r="I4" i="18"/>
  <c r="I30" i="33"/>
  <c r="I29" i="33"/>
  <c r="I23" i="33"/>
  <c r="I24" i="33"/>
  <c r="I25" i="33"/>
  <c r="I26" i="33"/>
  <c r="I27" i="33"/>
  <c r="I22" i="33"/>
  <c r="J9" i="33"/>
  <c r="J10" i="33"/>
  <c r="J11" i="33"/>
  <c r="J12" i="33"/>
  <c r="J13" i="33"/>
  <c r="J15" i="33"/>
  <c r="J17" i="33"/>
  <c r="J18" i="33"/>
  <c r="J8" i="33"/>
  <c r="I9" i="33"/>
  <c r="I10" i="33"/>
  <c r="I11" i="33"/>
  <c r="I12" i="33"/>
  <c r="I13" i="33"/>
  <c r="I15" i="33"/>
  <c r="I17" i="33"/>
  <c r="I18" i="33"/>
  <c r="I8" i="33"/>
  <c r="J4" i="33"/>
  <c r="I4" i="33"/>
  <c r="I45" i="32"/>
  <c r="I32" i="32"/>
  <c r="I30" i="32"/>
  <c r="I29" i="32"/>
  <c r="I23" i="32"/>
  <c r="I24" i="32"/>
  <c r="I25" i="32"/>
  <c r="I26" i="32"/>
  <c r="I27" i="32"/>
  <c r="I22" i="32"/>
  <c r="J18" i="32"/>
  <c r="J17" i="32"/>
  <c r="I18" i="32"/>
  <c r="I17" i="32"/>
  <c r="J9" i="32"/>
  <c r="J10" i="32"/>
  <c r="J11" i="32"/>
  <c r="J12" i="32"/>
  <c r="J13" i="32"/>
  <c r="J15" i="32"/>
  <c r="J8" i="32"/>
  <c r="I9" i="32"/>
  <c r="I10" i="32"/>
  <c r="I11" i="32"/>
  <c r="I12" i="32"/>
  <c r="I13" i="32"/>
  <c r="I15" i="32"/>
  <c r="I8" i="32"/>
  <c r="J4" i="32"/>
  <c r="I4" i="32"/>
  <c r="J15" i="31"/>
  <c r="I9" i="31"/>
  <c r="J9" i="31" s="1"/>
  <c r="I10" i="31"/>
  <c r="J10" i="31" s="1"/>
  <c r="I11" i="31"/>
  <c r="J11" i="31" s="1"/>
  <c r="I12" i="31"/>
  <c r="J12" i="31" s="1"/>
  <c r="I13" i="31"/>
  <c r="J13" i="31" s="1"/>
  <c r="I8" i="31"/>
  <c r="J8" i="31" s="1"/>
  <c r="I4" i="31"/>
  <c r="J4" i="31" s="1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8" i="17"/>
  <c r="J4" i="17"/>
  <c r="I4" i="17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8" i="16"/>
  <c r="J4" i="16"/>
  <c r="I4" i="16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8" i="15"/>
  <c r="J4" i="15"/>
  <c r="I4" i="15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31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7" i="14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31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7" i="13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8" i="12"/>
  <c r="J4" i="12"/>
  <c r="I4" i="12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8" i="11"/>
  <c r="J4" i="11"/>
  <c r="I4" i="11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8" i="10"/>
  <c r="J4" i="10"/>
  <c r="I4" i="10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8" i="9"/>
  <c r="J4" i="9"/>
  <c r="I4" i="9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8" i="6"/>
  <c r="J8" i="6" s="1"/>
  <c r="I25" i="30"/>
  <c r="J25" i="30" s="1"/>
  <c r="I26" i="30"/>
  <c r="J26" i="30" s="1"/>
  <c r="I27" i="30"/>
  <c r="J27" i="30" s="1"/>
  <c r="I24" i="30"/>
  <c r="J24" i="30" s="1"/>
  <c r="I23" i="30"/>
  <c r="J23" i="30" s="1"/>
  <c r="I21" i="30"/>
  <c r="J21" i="30" s="1"/>
  <c r="I20" i="30"/>
  <c r="J20" i="30" s="1"/>
  <c r="I18" i="30"/>
  <c r="J18" i="30" s="1"/>
  <c r="I17" i="30"/>
  <c r="J17" i="30" s="1"/>
  <c r="J15" i="30"/>
  <c r="I10" i="30"/>
  <c r="J10" i="30" s="1"/>
  <c r="I11" i="30"/>
  <c r="J11" i="30" s="1"/>
  <c r="I12" i="30"/>
  <c r="J12" i="30" s="1"/>
  <c r="I13" i="30"/>
  <c r="J13" i="30" s="1"/>
  <c r="I9" i="30"/>
  <c r="J9" i="30" s="1"/>
  <c r="I8" i="30"/>
  <c r="J8" i="30" s="1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31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8" i="5"/>
  <c r="J4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8" i="5"/>
  <c r="I4" i="5"/>
  <c r="F23" i="39" l="1"/>
  <c r="F26" i="39"/>
  <c r="H6" i="40"/>
  <c r="G6" i="40"/>
  <c r="H5" i="40"/>
  <c r="G5" i="40"/>
  <c r="G41" i="33"/>
  <c r="H41" i="33"/>
  <c r="I41" i="33" s="1"/>
  <c r="G42" i="33"/>
  <c r="H42" i="33"/>
  <c r="I42" i="33" s="1"/>
  <c r="F42" i="33"/>
  <c r="F41" i="33"/>
  <c r="G29" i="33"/>
  <c r="H29" i="33"/>
  <c r="G30" i="33"/>
  <c r="H30" i="33"/>
  <c r="F30" i="33"/>
  <c r="F29" i="33"/>
  <c r="G45" i="29" l="1"/>
  <c r="H45" i="29"/>
  <c r="I45" i="29" s="1"/>
  <c r="G46" i="29"/>
  <c r="H46" i="29"/>
  <c r="I46" i="29" s="1"/>
  <c r="G47" i="29"/>
  <c r="H47" i="29"/>
  <c r="I47" i="29" s="1"/>
  <c r="G48" i="29"/>
  <c r="H48" i="29"/>
  <c r="I48" i="29" s="1"/>
  <c r="G49" i="29"/>
  <c r="H49" i="29"/>
  <c r="I49" i="29" s="1"/>
  <c r="G50" i="29"/>
  <c r="H50" i="29"/>
  <c r="I50" i="29" s="1"/>
  <c r="G51" i="29"/>
  <c r="H51" i="29"/>
  <c r="I51" i="29" s="1"/>
  <c r="G45" i="27"/>
  <c r="H45" i="27"/>
  <c r="I45" i="27" s="1"/>
  <c r="G46" i="27"/>
  <c r="H46" i="27"/>
  <c r="I46" i="27" s="1"/>
  <c r="G47" i="27"/>
  <c r="H47" i="27"/>
  <c r="I47" i="27" s="1"/>
  <c r="G48" i="27"/>
  <c r="H48" i="27"/>
  <c r="I48" i="27" s="1"/>
  <c r="G49" i="27"/>
  <c r="H49" i="27"/>
  <c r="I49" i="27" s="1"/>
  <c r="G50" i="26"/>
  <c r="H50" i="26"/>
  <c r="I50" i="26" s="1"/>
  <c r="G51" i="26"/>
  <c r="H51" i="26"/>
  <c r="I51" i="26" s="1"/>
  <c r="G45" i="26"/>
  <c r="H45" i="26"/>
  <c r="I45" i="26" s="1"/>
  <c r="G46" i="26"/>
  <c r="H46" i="26"/>
  <c r="I46" i="26" s="1"/>
  <c r="G47" i="26"/>
  <c r="H47" i="26"/>
  <c r="I47" i="26" s="1"/>
  <c r="G48" i="26"/>
  <c r="H48" i="26"/>
  <c r="I48" i="26" s="1"/>
  <c r="G49" i="26"/>
  <c r="H49" i="26"/>
  <c r="I49" i="26" s="1"/>
  <c r="G45" i="24"/>
  <c r="H45" i="24"/>
  <c r="I45" i="24" s="1"/>
  <c r="G46" i="24"/>
  <c r="H46" i="24"/>
  <c r="I46" i="24" s="1"/>
  <c r="G47" i="24"/>
  <c r="H47" i="24"/>
  <c r="I47" i="24" s="1"/>
  <c r="G48" i="24"/>
  <c r="H48" i="24"/>
  <c r="I48" i="24" s="1"/>
  <c r="G49" i="24"/>
  <c r="H49" i="24"/>
  <c r="I49" i="24" s="1"/>
  <c r="G50" i="24"/>
  <c r="H50" i="24"/>
  <c r="I50" i="24" s="1"/>
  <c r="G45" i="19"/>
  <c r="H45" i="19"/>
  <c r="I45" i="19" s="1"/>
  <c r="G46" i="19"/>
  <c r="H46" i="19"/>
  <c r="I46" i="19" s="1"/>
  <c r="G45" i="18"/>
  <c r="H45" i="18"/>
  <c r="I45" i="18" s="1"/>
  <c r="G46" i="18"/>
  <c r="H46" i="18"/>
  <c r="I46" i="18" s="1"/>
  <c r="G45" i="17"/>
  <c r="H45" i="17"/>
  <c r="I45" i="17" s="1"/>
  <c r="G46" i="17"/>
  <c r="H46" i="17"/>
  <c r="I46" i="17" s="1"/>
  <c r="G45" i="16"/>
  <c r="H45" i="16"/>
  <c r="I45" i="16" s="1"/>
  <c r="G45" i="15"/>
  <c r="H45" i="15"/>
  <c r="I45" i="15" s="1"/>
  <c r="G46" i="15"/>
  <c r="H46" i="15"/>
  <c r="I46" i="15" s="1"/>
  <c r="G45" i="12"/>
  <c r="H45" i="12"/>
  <c r="I45" i="12" s="1"/>
  <c r="G46" i="12"/>
  <c r="H46" i="12"/>
  <c r="I46" i="12" s="1"/>
  <c r="G45" i="11"/>
  <c r="H45" i="11"/>
  <c r="I45" i="11" s="1"/>
  <c r="G45" i="10"/>
  <c r="H45" i="10"/>
  <c r="I45" i="10" s="1"/>
  <c r="G45" i="9"/>
  <c r="H45" i="9"/>
  <c r="I45" i="9" s="1"/>
  <c r="G45" i="6"/>
  <c r="H45" i="6"/>
  <c r="I45" i="6" s="1"/>
  <c r="G45" i="30"/>
  <c r="H45" i="30"/>
  <c r="I45" i="30" s="1"/>
  <c r="G46" i="30"/>
  <c r="H46" i="30"/>
  <c r="I46" i="30" s="1"/>
  <c r="G45" i="5"/>
  <c r="H45" i="5"/>
  <c r="G46" i="5"/>
  <c r="H46" i="5"/>
  <c r="G15" i="40" l="1"/>
  <c r="H15" i="40"/>
  <c r="G16" i="40"/>
  <c r="H16" i="40"/>
  <c r="G17" i="40"/>
  <c r="H17" i="40"/>
  <c r="G18" i="40"/>
  <c r="H18" i="40"/>
  <c r="F16" i="40"/>
  <c r="F17" i="40"/>
  <c r="F18" i="40"/>
  <c r="F15" i="40"/>
  <c r="G4" i="40"/>
  <c r="H4" i="40"/>
  <c r="F4" i="40"/>
  <c r="G29" i="39"/>
  <c r="H29" i="39"/>
  <c r="G30" i="39"/>
  <c r="H30" i="39"/>
  <c r="G29" i="38"/>
  <c r="H29" i="38"/>
  <c r="G30" i="38"/>
  <c r="H30" i="38"/>
  <c r="G29" i="35"/>
  <c r="H29" i="35"/>
  <c r="G30" i="35"/>
  <c r="H30" i="35"/>
  <c r="G22" i="39" l="1"/>
  <c r="H22" i="39"/>
  <c r="G23" i="39"/>
  <c r="H23" i="39"/>
  <c r="G24" i="39"/>
  <c r="H24" i="39"/>
  <c r="G25" i="39"/>
  <c r="H25" i="39"/>
  <c r="G26" i="39"/>
  <c r="H26" i="39"/>
  <c r="G27" i="39"/>
  <c r="H27" i="39"/>
  <c r="H6" i="39"/>
  <c r="H5" i="39"/>
  <c r="G5" i="39"/>
  <c r="G6" i="39" s="1"/>
  <c r="G4" i="39"/>
  <c r="H4" i="39"/>
  <c r="F30" i="38"/>
  <c r="F29" i="38"/>
  <c r="G22" i="38"/>
  <c r="H22" i="38"/>
  <c r="G23" i="38"/>
  <c r="H23" i="38"/>
  <c r="G24" i="38"/>
  <c r="H24" i="38"/>
  <c r="G25" i="38"/>
  <c r="H25" i="38"/>
  <c r="G26" i="38"/>
  <c r="H26" i="38"/>
  <c r="G27" i="38"/>
  <c r="H27" i="38"/>
  <c r="F23" i="38"/>
  <c r="F24" i="38"/>
  <c r="F25" i="38"/>
  <c r="F26" i="38"/>
  <c r="F27" i="38"/>
  <c r="F22" i="38"/>
  <c r="H6" i="38"/>
  <c r="H5" i="38"/>
  <c r="G6" i="38"/>
  <c r="G5" i="38"/>
  <c r="G4" i="38"/>
  <c r="H4" i="38"/>
  <c r="F4" i="38"/>
  <c r="G4" i="37"/>
  <c r="H4" i="37"/>
  <c r="F4" i="37"/>
  <c r="F36" i="37" s="1"/>
  <c r="F30" i="35"/>
  <c r="F29" i="35"/>
  <c r="G22" i="35"/>
  <c r="H22" i="35"/>
  <c r="G23" i="35"/>
  <c r="H23" i="35"/>
  <c r="G24" i="35"/>
  <c r="H24" i="35"/>
  <c r="G25" i="35"/>
  <c r="H25" i="35"/>
  <c r="G26" i="35"/>
  <c r="H26" i="35"/>
  <c r="G27" i="35"/>
  <c r="H27" i="35"/>
  <c r="F23" i="35"/>
  <c r="F24" i="35"/>
  <c r="F25" i="35"/>
  <c r="F26" i="35"/>
  <c r="F27" i="35"/>
  <c r="F22" i="35"/>
  <c r="F29" i="37" l="1"/>
  <c r="F32" i="37"/>
  <c r="I4" i="37"/>
  <c r="J4" i="37" s="1"/>
  <c r="H32" i="37"/>
  <c r="I32" i="37" s="1"/>
  <c r="H33" i="37"/>
  <c r="I33" i="37" s="1"/>
  <c r="H30" i="37"/>
  <c r="I30" i="37" s="1"/>
  <c r="H28" i="37"/>
  <c r="I28" i="37" s="1"/>
  <c r="H36" i="37"/>
  <c r="I36" i="37" s="1"/>
  <c r="G33" i="37"/>
  <c r="G32" i="37"/>
  <c r="F28" i="37"/>
  <c r="G30" i="37"/>
  <c r="G28" i="37"/>
  <c r="G26" i="37"/>
  <c r="F33" i="37"/>
  <c r="G36" i="37"/>
  <c r="F25" i="37"/>
  <c r="F27" i="37"/>
  <c r="H29" i="37"/>
  <c r="I29" i="37" s="1"/>
  <c r="H27" i="37"/>
  <c r="I27" i="37" s="1"/>
  <c r="H25" i="37"/>
  <c r="I25" i="37" s="1"/>
  <c r="F35" i="37"/>
  <c r="H35" i="37"/>
  <c r="I35" i="37" s="1"/>
  <c r="H26" i="37"/>
  <c r="I26" i="37" s="1"/>
  <c r="F30" i="37"/>
  <c r="F26" i="37"/>
  <c r="G29" i="37"/>
  <c r="G27" i="37"/>
  <c r="G25" i="37"/>
  <c r="G35" i="37"/>
  <c r="G4" i="36"/>
  <c r="H4" i="36"/>
  <c r="F4" i="36"/>
  <c r="H6" i="35"/>
  <c r="H5" i="35"/>
  <c r="G6" i="35"/>
  <c r="G5" i="35"/>
  <c r="G4" i="35"/>
  <c r="H4" i="35"/>
  <c r="F4" i="35"/>
  <c r="H4" i="34"/>
  <c r="G4" i="34"/>
  <c r="F4" i="34"/>
  <c r="G34" i="33"/>
  <c r="H34" i="33"/>
  <c r="I34" i="33" s="1"/>
  <c r="G35" i="33"/>
  <c r="H35" i="33"/>
  <c r="I35" i="33" s="1"/>
  <c r="G36" i="33"/>
  <c r="H36" i="33"/>
  <c r="I36" i="33" s="1"/>
  <c r="G37" i="33"/>
  <c r="H37" i="33"/>
  <c r="I37" i="33" s="1"/>
  <c r="G38" i="33"/>
  <c r="H38" i="33"/>
  <c r="I38" i="33" s="1"/>
  <c r="G39" i="33"/>
  <c r="H39" i="33"/>
  <c r="I39" i="33" s="1"/>
  <c r="F35" i="33"/>
  <c r="F36" i="33"/>
  <c r="F37" i="33"/>
  <c r="F38" i="33"/>
  <c r="F39" i="33"/>
  <c r="F34" i="33"/>
  <c r="G22" i="33"/>
  <c r="H22" i="33"/>
  <c r="G23" i="33"/>
  <c r="H23" i="33"/>
  <c r="G24" i="33"/>
  <c r="H24" i="33"/>
  <c r="G25" i="33"/>
  <c r="H25" i="33"/>
  <c r="G26" i="33"/>
  <c r="H26" i="33"/>
  <c r="G27" i="33"/>
  <c r="H27" i="33"/>
  <c r="F23" i="33"/>
  <c r="F24" i="33"/>
  <c r="F25" i="33"/>
  <c r="F26" i="33"/>
  <c r="F27" i="33"/>
  <c r="F22" i="33"/>
  <c r="G4" i="33"/>
  <c r="H4" i="33"/>
  <c r="F4" i="33"/>
  <c r="G42" i="32"/>
  <c r="H42" i="32"/>
  <c r="I42" i="32" s="1"/>
  <c r="G43" i="32"/>
  <c r="H43" i="32"/>
  <c r="I43" i="32" s="1"/>
  <c r="F43" i="32"/>
  <c r="F42" i="32"/>
  <c r="G35" i="32"/>
  <c r="H35" i="32"/>
  <c r="I35" i="32" s="1"/>
  <c r="G36" i="32"/>
  <c r="H36" i="32"/>
  <c r="I36" i="32" s="1"/>
  <c r="G37" i="32"/>
  <c r="H37" i="32"/>
  <c r="I37" i="32" s="1"/>
  <c r="G38" i="32"/>
  <c r="H38" i="32"/>
  <c r="I38" i="32" s="1"/>
  <c r="G39" i="32"/>
  <c r="H39" i="32"/>
  <c r="I39" i="32" s="1"/>
  <c r="G40" i="32"/>
  <c r="H40" i="32"/>
  <c r="I40" i="32" s="1"/>
  <c r="F36" i="32"/>
  <c r="F37" i="32"/>
  <c r="F38" i="32"/>
  <c r="F39" i="32"/>
  <c r="F40" i="32"/>
  <c r="F35" i="32"/>
  <c r="G4" i="32"/>
  <c r="G23" i="32" s="1"/>
  <c r="H4" i="32"/>
  <c r="H23" i="32" s="1"/>
  <c r="F4" i="32"/>
  <c r="F25" i="32" s="1"/>
  <c r="F42" i="31"/>
  <c r="G42" i="31"/>
  <c r="H42" i="31"/>
  <c r="I42" i="31" s="1"/>
  <c r="G41" i="31"/>
  <c r="H41" i="31"/>
  <c r="I41" i="31" s="1"/>
  <c r="F41" i="31"/>
  <c r="G34" i="31"/>
  <c r="H34" i="31"/>
  <c r="I34" i="31" s="1"/>
  <c r="G35" i="31"/>
  <c r="H35" i="31"/>
  <c r="I35" i="31" s="1"/>
  <c r="G36" i="31"/>
  <c r="H36" i="31"/>
  <c r="I36" i="31" s="1"/>
  <c r="G37" i="31"/>
  <c r="H37" i="31"/>
  <c r="I37" i="31" s="1"/>
  <c r="G38" i="31"/>
  <c r="H38" i="31"/>
  <c r="I38" i="31" s="1"/>
  <c r="G39" i="31"/>
  <c r="H39" i="31"/>
  <c r="I39" i="31" s="1"/>
  <c r="F35" i="31"/>
  <c r="F36" i="31"/>
  <c r="F37" i="31"/>
  <c r="F38" i="31"/>
  <c r="F39" i="31"/>
  <c r="F34" i="31"/>
  <c r="G29" i="31"/>
  <c r="H29" i="31"/>
  <c r="I29" i="31" s="1"/>
  <c r="G30" i="31"/>
  <c r="H30" i="31"/>
  <c r="I30" i="31" s="1"/>
  <c r="F30" i="31"/>
  <c r="F29" i="31"/>
  <c r="G22" i="31"/>
  <c r="H22" i="31"/>
  <c r="I22" i="31" s="1"/>
  <c r="G23" i="31"/>
  <c r="H23" i="31"/>
  <c r="I23" i="31" s="1"/>
  <c r="G24" i="31"/>
  <c r="H24" i="31"/>
  <c r="I24" i="31" s="1"/>
  <c r="G25" i="31"/>
  <c r="H25" i="31"/>
  <c r="I25" i="31" s="1"/>
  <c r="G26" i="31"/>
  <c r="H26" i="31"/>
  <c r="I26" i="31" s="1"/>
  <c r="G27" i="31"/>
  <c r="H27" i="31"/>
  <c r="I27" i="31" s="1"/>
  <c r="F23" i="31"/>
  <c r="F24" i="31"/>
  <c r="F25" i="31"/>
  <c r="F26" i="31"/>
  <c r="F27" i="31"/>
  <c r="F22" i="31"/>
  <c r="I17" i="31"/>
  <c r="J17" i="31" s="1"/>
  <c r="I18" i="31"/>
  <c r="J18" i="31" s="1"/>
  <c r="G44" i="30"/>
  <c r="H44" i="30"/>
  <c r="I44" i="30" s="1"/>
  <c r="G47" i="30"/>
  <c r="H47" i="30"/>
  <c r="I47" i="30" s="1"/>
  <c r="G48" i="30"/>
  <c r="H48" i="30"/>
  <c r="I48" i="30" s="1"/>
  <c r="F45" i="30"/>
  <c r="F46" i="30"/>
  <c r="F47" i="30"/>
  <c r="F48" i="30"/>
  <c r="F44" i="30"/>
  <c r="H4" i="30"/>
  <c r="I4" i="30" s="1"/>
  <c r="J4" i="30" s="1"/>
  <c r="G4" i="30"/>
  <c r="G42" i="30" s="1"/>
  <c r="F4" i="30"/>
  <c r="F41" i="30" s="1"/>
  <c r="G33" i="34" l="1"/>
  <c r="G32" i="34"/>
  <c r="G35" i="34"/>
  <c r="G26" i="34"/>
  <c r="G28" i="34"/>
  <c r="G30" i="34"/>
  <c r="G25" i="34"/>
  <c r="G27" i="34"/>
  <c r="G29" i="34"/>
  <c r="G36" i="34"/>
  <c r="F32" i="34"/>
  <c r="F27" i="34"/>
  <c r="F25" i="34"/>
  <c r="F36" i="34"/>
  <c r="F28" i="34"/>
  <c r="F35" i="34"/>
  <c r="F29" i="34"/>
  <c r="F33" i="34"/>
  <c r="F30" i="34"/>
  <c r="F26" i="34"/>
  <c r="I4" i="34"/>
  <c r="J4" i="34" s="1"/>
  <c r="H32" i="34"/>
  <c r="I32" i="34" s="1"/>
  <c r="H33" i="34"/>
  <c r="I33" i="34" s="1"/>
  <c r="H36" i="34"/>
  <c r="I36" i="34" s="1"/>
  <c r="H25" i="34"/>
  <c r="I25" i="34" s="1"/>
  <c r="H27" i="34"/>
  <c r="I27" i="34" s="1"/>
  <c r="H29" i="34"/>
  <c r="I29" i="34" s="1"/>
  <c r="H35" i="34"/>
  <c r="I35" i="34" s="1"/>
  <c r="H26" i="34"/>
  <c r="I26" i="34" s="1"/>
  <c r="H28" i="34"/>
  <c r="I28" i="34" s="1"/>
  <c r="H30" i="34"/>
  <c r="I30" i="34" s="1"/>
  <c r="F42" i="30"/>
  <c r="F36" i="30"/>
  <c r="F32" i="30"/>
  <c r="F38" i="30"/>
  <c r="H31" i="30"/>
  <c r="I31" i="30" s="1"/>
  <c r="H34" i="30"/>
  <c r="I34" i="30" s="1"/>
  <c r="H39" i="30"/>
  <c r="I39" i="30" s="1"/>
  <c r="F33" i="30"/>
  <c r="H41" i="30"/>
  <c r="I41" i="30" s="1"/>
  <c r="G33" i="30"/>
  <c r="H35" i="30"/>
  <c r="I35" i="30" s="1"/>
  <c r="G41" i="30"/>
  <c r="G5" i="30"/>
  <c r="G6" i="30" s="1"/>
  <c r="H36" i="30"/>
  <c r="I36" i="30" s="1"/>
  <c r="G35" i="30"/>
  <c r="F34" i="30"/>
  <c r="H32" i="30"/>
  <c r="I32" i="30" s="1"/>
  <c r="H38" i="30"/>
  <c r="I38" i="30" s="1"/>
  <c r="F39" i="30"/>
  <c r="H42" i="30"/>
  <c r="I42" i="30" s="1"/>
  <c r="G31" i="30"/>
  <c r="G34" i="30"/>
  <c r="G39" i="30"/>
  <c r="H5" i="30"/>
  <c r="F31" i="30"/>
  <c r="G36" i="30"/>
  <c r="F35" i="30"/>
  <c r="H33" i="30"/>
  <c r="I33" i="30" s="1"/>
  <c r="G32" i="30"/>
  <c r="G38" i="30"/>
  <c r="F27" i="32"/>
  <c r="F23" i="32"/>
  <c r="F24" i="36"/>
  <c r="F25" i="36"/>
  <c r="F26" i="36"/>
  <c r="F22" i="36"/>
  <c r="F30" i="36"/>
  <c r="F29" i="36"/>
  <c r="F23" i="36"/>
  <c r="F27" i="36"/>
  <c r="H29" i="36"/>
  <c r="H30" i="36"/>
  <c r="H24" i="36"/>
  <c r="H25" i="36"/>
  <c r="H22" i="36"/>
  <c r="H26" i="36"/>
  <c r="H23" i="36"/>
  <c r="H27" i="36"/>
  <c r="G30" i="36"/>
  <c r="G29" i="36"/>
  <c r="G25" i="36"/>
  <c r="G22" i="36"/>
  <c r="G23" i="36"/>
  <c r="G27" i="36"/>
  <c r="G24" i="36"/>
  <c r="G26" i="36"/>
  <c r="G5" i="36"/>
  <c r="G6" i="36" s="1"/>
  <c r="H5" i="36"/>
  <c r="H6" i="36" s="1"/>
  <c r="F26" i="32"/>
  <c r="F24" i="32"/>
  <c r="F29" i="32"/>
  <c r="F30" i="32"/>
  <c r="F22" i="32"/>
  <c r="H26" i="32"/>
  <c r="H22" i="32"/>
  <c r="G26" i="32"/>
  <c r="G22" i="32"/>
  <c r="H25" i="32"/>
  <c r="H30" i="32"/>
  <c r="G25" i="32"/>
  <c r="G30" i="32"/>
  <c r="H24" i="32"/>
  <c r="H29" i="32"/>
  <c r="G29" i="32"/>
  <c r="G24" i="32"/>
  <c r="H27" i="32"/>
  <c r="G27" i="32"/>
  <c r="H5" i="37"/>
  <c r="H6" i="37" s="1"/>
  <c r="G5" i="37"/>
  <c r="G6" i="37" s="1"/>
  <c r="H5" i="34"/>
  <c r="H6" i="34" s="1"/>
  <c r="G5" i="34"/>
  <c r="G6" i="34" s="1"/>
  <c r="F4" i="18"/>
  <c r="J4" i="36"/>
  <c r="H5" i="33"/>
  <c r="H6" i="33" s="1"/>
  <c r="G5" i="33"/>
  <c r="G6" i="33" s="1"/>
  <c r="H5" i="32"/>
  <c r="H6" i="32" s="1"/>
  <c r="G5" i="32"/>
  <c r="G6" i="32" s="1"/>
  <c r="H5" i="31"/>
  <c r="H6" i="31" s="1"/>
  <c r="G5" i="31"/>
  <c r="G6" i="31"/>
  <c r="H6" i="30"/>
  <c r="H63" i="29" l="1"/>
  <c r="I63" i="29" s="1"/>
  <c r="H64" i="29"/>
  <c r="I64" i="29" s="1"/>
  <c r="H65" i="29"/>
  <c r="I65" i="29" s="1"/>
  <c r="H66" i="29"/>
  <c r="I66" i="29" s="1"/>
  <c r="H67" i="29"/>
  <c r="I67" i="29" s="1"/>
  <c r="H68" i="29"/>
  <c r="I68" i="29" s="1"/>
  <c r="H69" i="29"/>
  <c r="I69" i="29" s="1"/>
  <c r="H70" i="29"/>
  <c r="I70" i="29" s="1"/>
  <c r="H71" i="29"/>
  <c r="I71" i="29" s="1"/>
  <c r="H72" i="29"/>
  <c r="I72" i="29" s="1"/>
  <c r="H73" i="29"/>
  <c r="I73" i="29" s="1"/>
  <c r="H74" i="29"/>
  <c r="I74" i="29" s="1"/>
  <c r="H75" i="29"/>
  <c r="I75" i="29" s="1"/>
  <c r="H76" i="29"/>
  <c r="I76" i="29" s="1"/>
  <c r="H77" i="29"/>
  <c r="I77" i="29" s="1"/>
  <c r="H78" i="29"/>
  <c r="I78" i="29" s="1"/>
  <c r="H79" i="29"/>
  <c r="I79" i="29" s="1"/>
  <c r="H80" i="29"/>
  <c r="I80" i="29" s="1"/>
  <c r="H62" i="29"/>
  <c r="I62" i="29" s="1"/>
  <c r="H58" i="29"/>
  <c r="I58" i="29" s="1"/>
  <c r="G63" i="29"/>
  <c r="G64" i="29"/>
  <c r="G65" i="29"/>
  <c r="G66" i="29"/>
  <c r="G67" i="29"/>
  <c r="G68" i="29"/>
  <c r="G69" i="29"/>
  <c r="G70" i="29"/>
  <c r="G71" i="29"/>
  <c r="G72" i="29"/>
  <c r="G73" i="29"/>
  <c r="G74" i="29"/>
  <c r="G75" i="29"/>
  <c r="G76" i="29"/>
  <c r="G77" i="29"/>
  <c r="G78" i="29"/>
  <c r="G79" i="29"/>
  <c r="G80" i="29"/>
  <c r="G62" i="29"/>
  <c r="G58" i="29"/>
  <c r="F63" i="29"/>
  <c r="F64" i="29"/>
  <c r="F65" i="29"/>
  <c r="F66" i="29"/>
  <c r="F67" i="29"/>
  <c r="F68" i="29"/>
  <c r="F69" i="29"/>
  <c r="F70" i="29"/>
  <c r="F71" i="29"/>
  <c r="F72" i="29"/>
  <c r="F73" i="29"/>
  <c r="F74" i="29"/>
  <c r="F75" i="29"/>
  <c r="F76" i="29"/>
  <c r="F77" i="29"/>
  <c r="F78" i="29"/>
  <c r="F79" i="29"/>
  <c r="F80" i="29"/>
  <c r="F62" i="29"/>
  <c r="F58" i="29"/>
  <c r="F36" i="29"/>
  <c r="G36" i="29"/>
  <c r="H36" i="29"/>
  <c r="I36" i="29" s="1"/>
  <c r="F37" i="29"/>
  <c r="G37" i="29"/>
  <c r="H37" i="29"/>
  <c r="I37" i="29" s="1"/>
  <c r="F38" i="29"/>
  <c r="G38" i="29"/>
  <c r="H38" i="29"/>
  <c r="I38" i="29" s="1"/>
  <c r="F39" i="29"/>
  <c r="G39" i="29"/>
  <c r="H39" i="29"/>
  <c r="I39" i="29" s="1"/>
  <c r="F40" i="29"/>
  <c r="G40" i="29"/>
  <c r="H40" i="29"/>
  <c r="I40" i="29" s="1"/>
  <c r="F41" i="29"/>
  <c r="G41" i="29"/>
  <c r="H41" i="29"/>
  <c r="I41" i="29" s="1"/>
  <c r="F42" i="29"/>
  <c r="G42" i="29"/>
  <c r="H42" i="29"/>
  <c r="I42" i="29" s="1"/>
  <c r="F43" i="29"/>
  <c r="G43" i="29"/>
  <c r="H43" i="29"/>
  <c r="I43" i="29" s="1"/>
  <c r="F44" i="29"/>
  <c r="G44" i="29"/>
  <c r="H44" i="29"/>
  <c r="I44" i="29" s="1"/>
  <c r="F45" i="29"/>
  <c r="F46" i="29"/>
  <c r="F47" i="29"/>
  <c r="F48" i="29"/>
  <c r="F49" i="29"/>
  <c r="F50" i="29"/>
  <c r="F51" i="29"/>
  <c r="F52" i="29"/>
  <c r="G52" i="29"/>
  <c r="H52" i="29"/>
  <c r="I52" i="29" s="1"/>
  <c r="F53" i="29"/>
  <c r="G53" i="29"/>
  <c r="H53" i="29"/>
  <c r="I53" i="29" s="1"/>
  <c r="H35" i="29"/>
  <c r="I35" i="29" s="1"/>
  <c r="G35" i="29"/>
  <c r="F35" i="29"/>
  <c r="H31" i="29"/>
  <c r="I31" i="29" s="1"/>
  <c r="G31" i="29"/>
  <c r="F31" i="29"/>
  <c r="H9" i="29"/>
  <c r="I9" i="29" s="1"/>
  <c r="J9" i="29" s="1"/>
  <c r="H10" i="29"/>
  <c r="I10" i="29" s="1"/>
  <c r="J10" i="29" s="1"/>
  <c r="H11" i="29"/>
  <c r="I11" i="29" s="1"/>
  <c r="J11" i="29" s="1"/>
  <c r="H12" i="29"/>
  <c r="I12" i="29" s="1"/>
  <c r="J12" i="29" s="1"/>
  <c r="H13" i="29"/>
  <c r="I13" i="29" s="1"/>
  <c r="J13" i="29" s="1"/>
  <c r="H14" i="29"/>
  <c r="I14" i="29" s="1"/>
  <c r="J14" i="29" s="1"/>
  <c r="H15" i="29"/>
  <c r="I15" i="29" s="1"/>
  <c r="J15" i="29" s="1"/>
  <c r="H16" i="29"/>
  <c r="I16" i="29" s="1"/>
  <c r="J16" i="29" s="1"/>
  <c r="H17" i="29"/>
  <c r="I17" i="29" s="1"/>
  <c r="J17" i="29" s="1"/>
  <c r="H18" i="29"/>
  <c r="I18" i="29" s="1"/>
  <c r="J18" i="29" s="1"/>
  <c r="H19" i="29"/>
  <c r="I19" i="29" s="1"/>
  <c r="J19" i="29" s="1"/>
  <c r="H20" i="29"/>
  <c r="I20" i="29" s="1"/>
  <c r="J20" i="29" s="1"/>
  <c r="H21" i="29"/>
  <c r="I21" i="29" s="1"/>
  <c r="J21" i="29" s="1"/>
  <c r="H22" i="29"/>
  <c r="I22" i="29" s="1"/>
  <c r="J22" i="29" s="1"/>
  <c r="H23" i="29"/>
  <c r="I23" i="29" s="1"/>
  <c r="J23" i="29" s="1"/>
  <c r="H24" i="29"/>
  <c r="I24" i="29" s="1"/>
  <c r="J24" i="29" s="1"/>
  <c r="H25" i="29"/>
  <c r="I25" i="29" s="1"/>
  <c r="J25" i="29" s="1"/>
  <c r="H26" i="29"/>
  <c r="I26" i="29" s="1"/>
  <c r="J26" i="29" s="1"/>
  <c r="H27" i="29"/>
  <c r="I27" i="29" s="1"/>
  <c r="H8" i="29"/>
  <c r="I8" i="29" s="1"/>
  <c r="J8" i="29" s="1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8" i="29"/>
  <c r="F4" i="29"/>
  <c r="G53" i="27"/>
  <c r="H53" i="27"/>
  <c r="I53" i="27" s="1"/>
  <c r="G36" i="27"/>
  <c r="H36" i="27"/>
  <c r="I36" i="27" s="1"/>
  <c r="G37" i="27"/>
  <c r="H37" i="27"/>
  <c r="I37" i="27" s="1"/>
  <c r="G38" i="27"/>
  <c r="H38" i="27"/>
  <c r="I38" i="27" s="1"/>
  <c r="G39" i="27"/>
  <c r="H39" i="27"/>
  <c r="I39" i="27" s="1"/>
  <c r="G40" i="27"/>
  <c r="H40" i="27"/>
  <c r="I40" i="27" s="1"/>
  <c r="G41" i="27"/>
  <c r="H41" i="27"/>
  <c r="I41" i="27" s="1"/>
  <c r="G42" i="27"/>
  <c r="H42" i="27"/>
  <c r="I42" i="27" s="1"/>
  <c r="G43" i="27"/>
  <c r="H43" i="27"/>
  <c r="I43" i="27" s="1"/>
  <c r="G44" i="27"/>
  <c r="H44" i="27"/>
  <c r="I44" i="27" s="1"/>
  <c r="G50" i="27"/>
  <c r="H50" i="27"/>
  <c r="I50" i="27" s="1"/>
  <c r="G51" i="27"/>
  <c r="H51" i="27"/>
  <c r="I51" i="27" s="1"/>
  <c r="G52" i="27"/>
  <c r="H52" i="27"/>
  <c r="I52" i="27" s="1"/>
  <c r="H35" i="27"/>
  <c r="I35" i="27" s="1"/>
  <c r="G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35" i="27"/>
  <c r="H31" i="27"/>
  <c r="I31" i="27" s="1"/>
  <c r="G31" i="27"/>
  <c r="F31" i="27"/>
  <c r="H9" i="27"/>
  <c r="I9" i="27" s="1"/>
  <c r="J9" i="27" s="1"/>
  <c r="H10" i="27"/>
  <c r="I10" i="27" s="1"/>
  <c r="J10" i="27" s="1"/>
  <c r="H11" i="27"/>
  <c r="I11" i="27" s="1"/>
  <c r="J11" i="27" s="1"/>
  <c r="H12" i="27"/>
  <c r="I12" i="27" s="1"/>
  <c r="J12" i="27" s="1"/>
  <c r="H13" i="27"/>
  <c r="I13" i="27" s="1"/>
  <c r="J13" i="27" s="1"/>
  <c r="H14" i="27"/>
  <c r="I14" i="27" s="1"/>
  <c r="J14" i="27" s="1"/>
  <c r="H15" i="27"/>
  <c r="I15" i="27" s="1"/>
  <c r="J15" i="27" s="1"/>
  <c r="H16" i="27"/>
  <c r="I16" i="27" s="1"/>
  <c r="J16" i="27" s="1"/>
  <c r="H17" i="27"/>
  <c r="I17" i="27" s="1"/>
  <c r="J17" i="27" s="1"/>
  <c r="H18" i="27"/>
  <c r="I18" i="27" s="1"/>
  <c r="J18" i="27" s="1"/>
  <c r="H19" i="27"/>
  <c r="I19" i="27" s="1"/>
  <c r="J19" i="27" s="1"/>
  <c r="H20" i="27"/>
  <c r="I20" i="27" s="1"/>
  <c r="J20" i="27" s="1"/>
  <c r="H21" i="27"/>
  <c r="I21" i="27" s="1"/>
  <c r="J21" i="27" s="1"/>
  <c r="H22" i="27"/>
  <c r="I22" i="27" s="1"/>
  <c r="J22" i="27" s="1"/>
  <c r="H23" i="27"/>
  <c r="I23" i="27" s="1"/>
  <c r="J23" i="27" s="1"/>
  <c r="H24" i="27"/>
  <c r="I24" i="27" s="1"/>
  <c r="J24" i="27" s="1"/>
  <c r="H25" i="27"/>
  <c r="I25" i="27" s="1"/>
  <c r="J25" i="27" s="1"/>
  <c r="H26" i="27"/>
  <c r="I26" i="27" s="1"/>
  <c r="J26" i="27" s="1"/>
  <c r="H27" i="27"/>
  <c r="I27" i="27" s="1"/>
  <c r="H8" i="27"/>
  <c r="I8" i="27" s="1"/>
  <c r="J8" i="27" s="1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8" i="27"/>
  <c r="F4" i="27"/>
  <c r="H63" i="26"/>
  <c r="I63" i="26" s="1"/>
  <c r="H64" i="26"/>
  <c r="I64" i="26" s="1"/>
  <c r="H65" i="26"/>
  <c r="I65" i="26" s="1"/>
  <c r="H66" i="26"/>
  <c r="I66" i="26" s="1"/>
  <c r="H67" i="26"/>
  <c r="I67" i="26" s="1"/>
  <c r="H68" i="26"/>
  <c r="I68" i="26" s="1"/>
  <c r="H69" i="26"/>
  <c r="I69" i="26" s="1"/>
  <c r="H70" i="26"/>
  <c r="I70" i="26" s="1"/>
  <c r="H71" i="26"/>
  <c r="I71" i="26" s="1"/>
  <c r="H72" i="26"/>
  <c r="I72" i="26" s="1"/>
  <c r="H73" i="26"/>
  <c r="I73" i="26" s="1"/>
  <c r="H74" i="26"/>
  <c r="I74" i="26" s="1"/>
  <c r="H75" i="26"/>
  <c r="I75" i="26" s="1"/>
  <c r="H76" i="26"/>
  <c r="I76" i="26" s="1"/>
  <c r="H77" i="26"/>
  <c r="I77" i="26" s="1"/>
  <c r="H78" i="26"/>
  <c r="I78" i="26" s="1"/>
  <c r="H79" i="26"/>
  <c r="I79" i="26" s="1"/>
  <c r="H80" i="26"/>
  <c r="I80" i="26" s="1"/>
  <c r="H62" i="26"/>
  <c r="I62" i="26" s="1"/>
  <c r="G63" i="26"/>
  <c r="G64" i="26"/>
  <c r="G65" i="26"/>
  <c r="G66" i="26"/>
  <c r="G67" i="26"/>
  <c r="G68" i="26"/>
  <c r="G69" i="26"/>
  <c r="G70" i="26"/>
  <c r="G71" i="26"/>
  <c r="G72" i="26"/>
  <c r="G73" i="26"/>
  <c r="G74" i="26"/>
  <c r="G75" i="26"/>
  <c r="G76" i="26"/>
  <c r="G77" i="26"/>
  <c r="G78" i="26"/>
  <c r="G79" i="26"/>
  <c r="G80" i="26"/>
  <c r="G62" i="26"/>
  <c r="H58" i="26"/>
  <c r="I58" i="26" s="1"/>
  <c r="G58" i="26"/>
  <c r="F63" i="26"/>
  <c r="F64" i="26"/>
  <c r="F65" i="26"/>
  <c r="F66" i="26"/>
  <c r="F67" i="26"/>
  <c r="F68" i="26"/>
  <c r="F69" i="26"/>
  <c r="F70" i="26"/>
  <c r="F71" i="26"/>
  <c r="F72" i="26"/>
  <c r="F73" i="26"/>
  <c r="F74" i="26"/>
  <c r="F75" i="26"/>
  <c r="F76" i="26"/>
  <c r="F77" i="26"/>
  <c r="F78" i="26"/>
  <c r="F79" i="26"/>
  <c r="F80" i="26"/>
  <c r="F62" i="26"/>
  <c r="F58" i="26"/>
  <c r="H36" i="26"/>
  <c r="I36" i="26" s="1"/>
  <c r="H37" i="26"/>
  <c r="I37" i="26" s="1"/>
  <c r="H38" i="26"/>
  <c r="I38" i="26" s="1"/>
  <c r="H39" i="26"/>
  <c r="I39" i="26" s="1"/>
  <c r="H40" i="26"/>
  <c r="I40" i="26" s="1"/>
  <c r="H41" i="26"/>
  <c r="I41" i="26" s="1"/>
  <c r="H42" i="26"/>
  <c r="I42" i="26" s="1"/>
  <c r="H43" i="26"/>
  <c r="I43" i="26" s="1"/>
  <c r="H44" i="26"/>
  <c r="I44" i="26" s="1"/>
  <c r="H52" i="26"/>
  <c r="I52" i="26" s="1"/>
  <c r="H53" i="26"/>
  <c r="I53" i="26" s="1"/>
  <c r="H35" i="26"/>
  <c r="I35" i="26" s="1"/>
  <c r="H31" i="26"/>
  <c r="I31" i="26" s="1"/>
  <c r="G36" i="26"/>
  <c r="G37" i="26"/>
  <c r="G38" i="26"/>
  <c r="G39" i="26"/>
  <c r="G40" i="26"/>
  <c r="G41" i="26"/>
  <c r="G42" i="26"/>
  <c r="G43" i="26"/>
  <c r="G44" i="26"/>
  <c r="G52" i="26"/>
  <c r="G53" i="26"/>
  <c r="G35" i="26"/>
  <c r="G31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35" i="26"/>
  <c r="F31" i="26"/>
  <c r="H9" i="26"/>
  <c r="I9" i="26" s="1"/>
  <c r="J9" i="26" s="1"/>
  <c r="H10" i="26"/>
  <c r="I10" i="26" s="1"/>
  <c r="J10" i="26" s="1"/>
  <c r="H11" i="26"/>
  <c r="I11" i="26" s="1"/>
  <c r="J11" i="26" s="1"/>
  <c r="H12" i="26"/>
  <c r="I12" i="26" s="1"/>
  <c r="J12" i="26" s="1"/>
  <c r="H13" i="26"/>
  <c r="I13" i="26" s="1"/>
  <c r="J13" i="26" s="1"/>
  <c r="H14" i="26"/>
  <c r="I14" i="26" s="1"/>
  <c r="J14" i="26" s="1"/>
  <c r="H15" i="26"/>
  <c r="I15" i="26" s="1"/>
  <c r="J15" i="26" s="1"/>
  <c r="H16" i="26"/>
  <c r="I16" i="26" s="1"/>
  <c r="J16" i="26" s="1"/>
  <c r="H17" i="26"/>
  <c r="I17" i="26" s="1"/>
  <c r="J17" i="26" s="1"/>
  <c r="H18" i="26"/>
  <c r="I18" i="26" s="1"/>
  <c r="J18" i="26" s="1"/>
  <c r="H19" i="26"/>
  <c r="I19" i="26" s="1"/>
  <c r="J19" i="26" s="1"/>
  <c r="H20" i="26"/>
  <c r="I20" i="26" s="1"/>
  <c r="J20" i="26" s="1"/>
  <c r="H21" i="26"/>
  <c r="I21" i="26" s="1"/>
  <c r="J21" i="26" s="1"/>
  <c r="H22" i="26"/>
  <c r="I22" i="26" s="1"/>
  <c r="J22" i="26" s="1"/>
  <c r="H23" i="26"/>
  <c r="I23" i="26" s="1"/>
  <c r="J23" i="26" s="1"/>
  <c r="H24" i="26"/>
  <c r="I24" i="26" s="1"/>
  <c r="J24" i="26" s="1"/>
  <c r="H25" i="26"/>
  <c r="I25" i="26" s="1"/>
  <c r="J25" i="26" s="1"/>
  <c r="H26" i="26"/>
  <c r="I26" i="26" s="1"/>
  <c r="J26" i="26" s="1"/>
  <c r="H27" i="26"/>
  <c r="I27" i="26" s="1"/>
  <c r="H8" i="26"/>
  <c r="I8" i="26" s="1"/>
  <c r="J8" i="26" s="1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8" i="26"/>
  <c r="H36" i="24"/>
  <c r="I36" i="24" s="1"/>
  <c r="H37" i="24"/>
  <c r="I37" i="24" s="1"/>
  <c r="H38" i="24"/>
  <c r="I38" i="24" s="1"/>
  <c r="H39" i="24"/>
  <c r="I39" i="24" s="1"/>
  <c r="H40" i="24"/>
  <c r="I40" i="24" s="1"/>
  <c r="H41" i="24"/>
  <c r="I41" i="24" s="1"/>
  <c r="H42" i="24"/>
  <c r="I42" i="24" s="1"/>
  <c r="H43" i="24"/>
  <c r="I43" i="24" s="1"/>
  <c r="H44" i="24"/>
  <c r="I44" i="24" s="1"/>
  <c r="H51" i="24"/>
  <c r="I51" i="24" s="1"/>
  <c r="H52" i="24"/>
  <c r="I52" i="24" s="1"/>
  <c r="H53" i="24"/>
  <c r="I53" i="24" s="1"/>
  <c r="H35" i="24"/>
  <c r="I35" i="24" s="1"/>
  <c r="G36" i="24"/>
  <c r="G37" i="24"/>
  <c r="G38" i="24"/>
  <c r="G39" i="24"/>
  <c r="G40" i="24"/>
  <c r="G41" i="24"/>
  <c r="G42" i="24"/>
  <c r="G43" i="24"/>
  <c r="G44" i="24"/>
  <c r="G51" i="24"/>
  <c r="G52" i="24"/>
  <c r="G53" i="24"/>
  <c r="G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51" i="24"/>
  <c r="F52" i="24"/>
  <c r="F53" i="24"/>
  <c r="F35" i="24"/>
  <c r="H31" i="24"/>
  <c r="I31" i="24" s="1"/>
  <c r="G31" i="24"/>
  <c r="F31" i="24"/>
  <c r="H9" i="24"/>
  <c r="I9" i="24" s="1"/>
  <c r="J9" i="24" s="1"/>
  <c r="H10" i="24"/>
  <c r="I10" i="24" s="1"/>
  <c r="J10" i="24" s="1"/>
  <c r="H11" i="24"/>
  <c r="I11" i="24" s="1"/>
  <c r="J11" i="24" s="1"/>
  <c r="H12" i="24"/>
  <c r="I12" i="24" s="1"/>
  <c r="J12" i="24" s="1"/>
  <c r="H13" i="24"/>
  <c r="I13" i="24" s="1"/>
  <c r="J13" i="24" s="1"/>
  <c r="H14" i="24"/>
  <c r="I14" i="24" s="1"/>
  <c r="J14" i="24" s="1"/>
  <c r="H15" i="24"/>
  <c r="I15" i="24" s="1"/>
  <c r="J15" i="24" s="1"/>
  <c r="H16" i="24"/>
  <c r="I16" i="24" s="1"/>
  <c r="J16" i="24" s="1"/>
  <c r="H17" i="24"/>
  <c r="I17" i="24" s="1"/>
  <c r="J17" i="24" s="1"/>
  <c r="H18" i="24"/>
  <c r="I18" i="24" s="1"/>
  <c r="J18" i="24" s="1"/>
  <c r="H19" i="24"/>
  <c r="I19" i="24" s="1"/>
  <c r="J19" i="24" s="1"/>
  <c r="H20" i="24"/>
  <c r="I20" i="24" s="1"/>
  <c r="J20" i="24" s="1"/>
  <c r="H21" i="24"/>
  <c r="I21" i="24" s="1"/>
  <c r="J21" i="24" s="1"/>
  <c r="H22" i="24"/>
  <c r="I22" i="24" s="1"/>
  <c r="J22" i="24" s="1"/>
  <c r="H23" i="24"/>
  <c r="I23" i="24" s="1"/>
  <c r="J23" i="24" s="1"/>
  <c r="H24" i="24"/>
  <c r="I24" i="24" s="1"/>
  <c r="J24" i="24" s="1"/>
  <c r="H25" i="24"/>
  <c r="I25" i="24" s="1"/>
  <c r="J25" i="24" s="1"/>
  <c r="H26" i="24"/>
  <c r="I26" i="24" s="1"/>
  <c r="J26" i="24" s="1"/>
  <c r="H8" i="24"/>
  <c r="I8" i="24" s="1"/>
  <c r="J8" i="24" s="1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8" i="24"/>
  <c r="H8" i="23"/>
  <c r="I8" i="23" s="1"/>
  <c r="H9" i="23"/>
  <c r="I9" i="23" s="1"/>
  <c r="H10" i="23"/>
  <c r="H11" i="23"/>
  <c r="H12" i="23"/>
  <c r="I12" i="23" s="1"/>
  <c r="H13" i="23"/>
  <c r="I13" i="23" s="1"/>
  <c r="H14" i="23"/>
  <c r="I14" i="23" s="1"/>
  <c r="H15" i="23"/>
  <c r="H40" i="23" s="1"/>
  <c r="I40" i="23" s="1"/>
  <c r="H16" i="23"/>
  <c r="I16" i="23" s="1"/>
  <c r="H17" i="23"/>
  <c r="H18" i="23"/>
  <c r="H19" i="23"/>
  <c r="H20" i="23"/>
  <c r="H21" i="23"/>
  <c r="H22" i="23"/>
  <c r="H23" i="23"/>
  <c r="H24" i="23"/>
  <c r="H25" i="23"/>
  <c r="I25" i="23" s="1"/>
  <c r="H7" i="23"/>
  <c r="G8" i="23"/>
  <c r="G33" i="23" s="1"/>
  <c r="G9" i="23"/>
  <c r="G34" i="23" s="1"/>
  <c r="G10" i="23"/>
  <c r="G35" i="23" s="1"/>
  <c r="G11" i="23"/>
  <c r="G36" i="23" s="1"/>
  <c r="G12" i="23"/>
  <c r="G37" i="23" s="1"/>
  <c r="G13" i="23"/>
  <c r="G38" i="23" s="1"/>
  <c r="G14" i="23"/>
  <c r="G15" i="23"/>
  <c r="G40" i="23" s="1"/>
  <c r="G16" i="23"/>
  <c r="G41" i="23" s="1"/>
  <c r="G17" i="23"/>
  <c r="G42" i="23" s="1"/>
  <c r="G18" i="23"/>
  <c r="G43" i="23" s="1"/>
  <c r="G19" i="23"/>
  <c r="G44" i="23" s="1"/>
  <c r="G20" i="23"/>
  <c r="G45" i="23" s="1"/>
  <c r="G21" i="23"/>
  <c r="G46" i="23" s="1"/>
  <c r="G22" i="23"/>
  <c r="G47" i="23" s="1"/>
  <c r="G23" i="23"/>
  <c r="G48" i="23" s="1"/>
  <c r="G24" i="23"/>
  <c r="G49" i="23" s="1"/>
  <c r="G25" i="23"/>
  <c r="G50" i="23" s="1"/>
  <c r="G7" i="23"/>
  <c r="F8" i="23"/>
  <c r="F9" i="23"/>
  <c r="F34" i="23" s="1"/>
  <c r="F10" i="23"/>
  <c r="F35" i="23" s="1"/>
  <c r="F11" i="23"/>
  <c r="F12" i="23"/>
  <c r="F37" i="23" s="1"/>
  <c r="F13" i="23"/>
  <c r="F38" i="23" s="1"/>
  <c r="F14" i="23"/>
  <c r="F39" i="23" s="1"/>
  <c r="F15" i="23"/>
  <c r="F40" i="23" s="1"/>
  <c r="F16" i="23"/>
  <c r="F17" i="23"/>
  <c r="F42" i="23" s="1"/>
  <c r="F18" i="23"/>
  <c r="F43" i="23" s="1"/>
  <c r="F19" i="23"/>
  <c r="F44" i="23" s="1"/>
  <c r="F20" i="23"/>
  <c r="F21" i="23"/>
  <c r="F46" i="23" s="1"/>
  <c r="F22" i="23"/>
  <c r="F47" i="23" s="1"/>
  <c r="F23" i="23"/>
  <c r="F48" i="23" s="1"/>
  <c r="F24" i="23"/>
  <c r="F25" i="23"/>
  <c r="F50" i="23" s="1"/>
  <c r="F7" i="23"/>
  <c r="F36" i="23"/>
  <c r="G39" i="23"/>
  <c r="H38" i="23"/>
  <c r="I38" i="23" s="1"/>
  <c r="H9" i="22"/>
  <c r="H10" i="22"/>
  <c r="H11" i="22"/>
  <c r="H12" i="22"/>
  <c r="H13" i="22"/>
  <c r="H14" i="22"/>
  <c r="H15" i="22"/>
  <c r="H16" i="22"/>
  <c r="I16" i="22" s="1"/>
  <c r="J16" i="22" s="1"/>
  <c r="H17" i="22"/>
  <c r="H18" i="22"/>
  <c r="I18" i="22" s="1"/>
  <c r="J18" i="22" s="1"/>
  <c r="H19" i="22"/>
  <c r="H20" i="22"/>
  <c r="H21" i="22"/>
  <c r="H22" i="22"/>
  <c r="H23" i="22"/>
  <c r="H24" i="22"/>
  <c r="H25" i="22"/>
  <c r="H26" i="22"/>
  <c r="H8" i="22"/>
  <c r="G9" i="22"/>
  <c r="G34" i="22" s="1"/>
  <c r="G10" i="22"/>
  <c r="G35" i="22" s="1"/>
  <c r="G11" i="22"/>
  <c r="G36" i="22" s="1"/>
  <c r="G12" i="22"/>
  <c r="G13" i="22"/>
  <c r="G38" i="22" s="1"/>
  <c r="G14" i="22"/>
  <c r="G39" i="22" s="1"/>
  <c r="G15" i="22"/>
  <c r="G40" i="22" s="1"/>
  <c r="G16" i="22"/>
  <c r="G41" i="22" s="1"/>
  <c r="G17" i="22"/>
  <c r="G42" i="22" s="1"/>
  <c r="G18" i="22"/>
  <c r="G43" i="22" s="1"/>
  <c r="G19" i="22"/>
  <c r="G44" i="22" s="1"/>
  <c r="G20" i="22"/>
  <c r="G45" i="22" s="1"/>
  <c r="G21" i="22"/>
  <c r="G46" i="22" s="1"/>
  <c r="G22" i="22"/>
  <c r="G47" i="22" s="1"/>
  <c r="G23" i="22"/>
  <c r="G48" i="22" s="1"/>
  <c r="G24" i="22"/>
  <c r="G49" i="22" s="1"/>
  <c r="G25" i="22"/>
  <c r="G50" i="22" s="1"/>
  <c r="G26" i="22"/>
  <c r="G51" i="22" s="1"/>
  <c r="G8" i="22"/>
  <c r="F9" i="22"/>
  <c r="F34" i="22" s="1"/>
  <c r="F10" i="22"/>
  <c r="F35" i="22" s="1"/>
  <c r="F11" i="22"/>
  <c r="F36" i="22" s="1"/>
  <c r="F12" i="22"/>
  <c r="F37" i="22" s="1"/>
  <c r="F13" i="22"/>
  <c r="F38" i="22" s="1"/>
  <c r="F14" i="22"/>
  <c r="F39" i="22" s="1"/>
  <c r="F15" i="22"/>
  <c r="F40" i="22" s="1"/>
  <c r="F16" i="22"/>
  <c r="F17" i="22"/>
  <c r="F42" i="22" s="1"/>
  <c r="F18" i="22"/>
  <c r="F43" i="22" s="1"/>
  <c r="F19" i="22"/>
  <c r="F44" i="22" s="1"/>
  <c r="F20" i="22"/>
  <c r="F45" i="22" s="1"/>
  <c r="F21" i="22"/>
  <c r="F46" i="22" s="1"/>
  <c r="F22" i="22"/>
  <c r="F47" i="22" s="1"/>
  <c r="F23" i="22"/>
  <c r="F24" i="22"/>
  <c r="F49" i="22" s="1"/>
  <c r="F25" i="22"/>
  <c r="F26" i="22"/>
  <c r="F51" i="22" s="1"/>
  <c r="F8" i="22"/>
  <c r="F41" i="22"/>
  <c r="F50" i="22"/>
  <c r="H43" i="22"/>
  <c r="I43" i="22" s="1"/>
  <c r="G37" i="22"/>
  <c r="H9" i="21"/>
  <c r="I9" i="21" s="1"/>
  <c r="J9" i="21" s="1"/>
  <c r="H10" i="21"/>
  <c r="I10" i="21" s="1"/>
  <c r="J10" i="21" s="1"/>
  <c r="H11" i="21"/>
  <c r="I11" i="21" s="1"/>
  <c r="J11" i="21" s="1"/>
  <c r="H12" i="21"/>
  <c r="I12" i="21" s="1"/>
  <c r="J12" i="21" s="1"/>
  <c r="H13" i="21"/>
  <c r="I13" i="21" s="1"/>
  <c r="J13" i="21" s="1"/>
  <c r="H14" i="21"/>
  <c r="I14" i="21" s="1"/>
  <c r="J14" i="21" s="1"/>
  <c r="H15" i="21"/>
  <c r="I15" i="21" s="1"/>
  <c r="J15" i="21" s="1"/>
  <c r="H16" i="21"/>
  <c r="I16" i="21" s="1"/>
  <c r="J16" i="21" s="1"/>
  <c r="H17" i="21"/>
  <c r="I17" i="21" s="1"/>
  <c r="J17" i="21" s="1"/>
  <c r="H18" i="21"/>
  <c r="I18" i="21" s="1"/>
  <c r="J18" i="21" s="1"/>
  <c r="H19" i="21"/>
  <c r="I19" i="21" s="1"/>
  <c r="J19" i="21" s="1"/>
  <c r="H20" i="21"/>
  <c r="H21" i="21"/>
  <c r="H22" i="21"/>
  <c r="H23" i="21"/>
  <c r="H24" i="21"/>
  <c r="H25" i="21"/>
  <c r="I25" i="21" s="1"/>
  <c r="J25" i="21" s="1"/>
  <c r="H26" i="21"/>
  <c r="I26" i="21" s="1"/>
  <c r="J26" i="21" s="1"/>
  <c r="H8" i="21"/>
  <c r="I8" i="21" s="1"/>
  <c r="J8" i="21" s="1"/>
  <c r="G9" i="21"/>
  <c r="G10" i="21"/>
  <c r="G11" i="21"/>
  <c r="G12" i="21"/>
  <c r="G13" i="21"/>
  <c r="G14" i="21"/>
  <c r="G15" i="21"/>
  <c r="G16" i="21"/>
  <c r="G17" i="21"/>
  <c r="G18" i="21"/>
  <c r="G19" i="21"/>
  <c r="G20" i="21"/>
  <c r="G45" i="21" s="1"/>
  <c r="G21" i="21"/>
  <c r="G46" i="21" s="1"/>
  <c r="G22" i="21"/>
  <c r="G47" i="21" s="1"/>
  <c r="G23" i="21"/>
  <c r="G48" i="21" s="1"/>
  <c r="G24" i="21"/>
  <c r="G49" i="21" s="1"/>
  <c r="G25" i="21"/>
  <c r="G26" i="21"/>
  <c r="G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8" i="21"/>
  <c r="H33" i="23" l="1"/>
  <c r="I33" i="23" s="1"/>
  <c r="H46" i="21"/>
  <c r="I46" i="21" s="1"/>
  <c r="I21" i="21"/>
  <c r="J21" i="21" s="1"/>
  <c r="H50" i="22"/>
  <c r="I50" i="22" s="1"/>
  <c r="I25" i="22"/>
  <c r="J25" i="22" s="1"/>
  <c r="H46" i="22"/>
  <c r="I46" i="22" s="1"/>
  <c r="I21" i="22"/>
  <c r="J21" i="22" s="1"/>
  <c r="H42" i="22"/>
  <c r="I42" i="22" s="1"/>
  <c r="I17" i="22"/>
  <c r="J17" i="22" s="1"/>
  <c r="H38" i="22"/>
  <c r="I38" i="22" s="1"/>
  <c r="I13" i="22"/>
  <c r="J13" i="22" s="1"/>
  <c r="H34" i="22"/>
  <c r="I34" i="22" s="1"/>
  <c r="I9" i="22"/>
  <c r="J9" i="22" s="1"/>
  <c r="H49" i="21"/>
  <c r="I49" i="21" s="1"/>
  <c r="I24" i="21"/>
  <c r="J24" i="21" s="1"/>
  <c r="H45" i="21"/>
  <c r="I45" i="21" s="1"/>
  <c r="I20" i="21"/>
  <c r="J20" i="21" s="1"/>
  <c r="H49" i="22"/>
  <c r="I49" i="22" s="1"/>
  <c r="I24" i="22"/>
  <c r="J24" i="22" s="1"/>
  <c r="H45" i="22"/>
  <c r="I45" i="22" s="1"/>
  <c r="I20" i="22"/>
  <c r="J20" i="22" s="1"/>
  <c r="H37" i="22"/>
  <c r="I37" i="22" s="1"/>
  <c r="I12" i="22"/>
  <c r="J12" i="22" s="1"/>
  <c r="H48" i="21"/>
  <c r="I48" i="21" s="1"/>
  <c r="I23" i="21"/>
  <c r="J23" i="21" s="1"/>
  <c r="H33" i="22"/>
  <c r="I33" i="22" s="1"/>
  <c r="I8" i="22"/>
  <c r="J8" i="22" s="1"/>
  <c r="H48" i="22"/>
  <c r="I48" i="22" s="1"/>
  <c r="I23" i="22"/>
  <c r="J23" i="22" s="1"/>
  <c r="H44" i="22"/>
  <c r="I44" i="22" s="1"/>
  <c r="I19" i="22"/>
  <c r="J19" i="22" s="1"/>
  <c r="H40" i="22"/>
  <c r="I40" i="22" s="1"/>
  <c r="I15" i="22"/>
  <c r="J15" i="22" s="1"/>
  <c r="H36" i="22"/>
  <c r="I36" i="22" s="1"/>
  <c r="I11" i="22"/>
  <c r="J11" i="22" s="1"/>
  <c r="H47" i="21"/>
  <c r="I47" i="21" s="1"/>
  <c r="I22" i="21"/>
  <c r="J22" i="21" s="1"/>
  <c r="H51" i="22"/>
  <c r="I51" i="22" s="1"/>
  <c r="I26" i="22"/>
  <c r="J26" i="22" s="1"/>
  <c r="H47" i="22"/>
  <c r="I47" i="22" s="1"/>
  <c r="I22" i="22"/>
  <c r="J22" i="22" s="1"/>
  <c r="H39" i="22"/>
  <c r="I39" i="22" s="1"/>
  <c r="I14" i="22"/>
  <c r="J14" i="22" s="1"/>
  <c r="H35" i="22"/>
  <c r="I35" i="22" s="1"/>
  <c r="I10" i="22"/>
  <c r="J10" i="22" s="1"/>
  <c r="H41" i="23"/>
  <c r="I41" i="23" s="1"/>
  <c r="H49" i="23"/>
  <c r="I49" i="23" s="1"/>
  <c r="I24" i="23"/>
  <c r="H45" i="23"/>
  <c r="I45" i="23" s="1"/>
  <c r="I20" i="23"/>
  <c r="H48" i="23"/>
  <c r="I48" i="23" s="1"/>
  <c r="I23" i="23"/>
  <c r="H44" i="23"/>
  <c r="I44" i="23" s="1"/>
  <c r="I19" i="23"/>
  <c r="H36" i="23"/>
  <c r="I36" i="23" s="1"/>
  <c r="I11" i="23"/>
  <c r="H32" i="23"/>
  <c r="I32" i="23" s="1"/>
  <c r="I7" i="23"/>
  <c r="H47" i="23"/>
  <c r="I47" i="23" s="1"/>
  <c r="I22" i="23"/>
  <c r="H43" i="23"/>
  <c r="I43" i="23" s="1"/>
  <c r="I18" i="23"/>
  <c r="H35" i="23"/>
  <c r="I35" i="23" s="1"/>
  <c r="I10" i="23"/>
  <c r="H46" i="23"/>
  <c r="I46" i="23" s="1"/>
  <c r="I21" i="23"/>
  <c r="H42" i="23"/>
  <c r="I42" i="23" s="1"/>
  <c r="I17" i="23"/>
  <c r="F4" i="26"/>
  <c r="G4" i="29"/>
  <c r="G5" i="29" s="1"/>
  <c r="G6" i="29" s="1"/>
  <c r="G4" i="26"/>
  <c r="G5" i="26" s="1"/>
  <c r="G6" i="26" s="1"/>
  <c r="H4" i="26"/>
  <c r="I4" i="26" s="1"/>
  <c r="J4" i="26" s="1"/>
  <c r="F48" i="22"/>
  <c r="H41" i="22"/>
  <c r="I41" i="22" s="1"/>
  <c r="G4" i="23"/>
  <c r="G29" i="23" s="1"/>
  <c r="H4" i="29"/>
  <c r="I4" i="29" s="1"/>
  <c r="J4" i="29" s="1"/>
  <c r="G4" i="27"/>
  <c r="G5" i="27" s="1"/>
  <c r="G6" i="27" s="1"/>
  <c r="H4" i="27"/>
  <c r="F4" i="24"/>
  <c r="G4" i="24"/>
  <c r="H4" i="24"/>
  <c r="I4" i="24" s="1"/>
  <c r="J4" i="24" s="1"/>
  <c r="H34" i="23"/>
  <c r="I34" i="23" s="1"/>
  <c r="H50" i="23"/>
  <c r="I50" i="23" s="1"/>
  <c r="H4" i="23"/>
  <c r="F45" i="23"/>
  <c r="F4" i="23"/>
  <c r="F29" i="23" s="1"/>
  <c r="F32" i="23"/>
  <c r="F33" i="23"/>
  <c r="F41" i="23"/>
  <c r="F49" i="23"/>
  <c r="H37" i="23"/>
  <c r="I37" i="23" s="1"/>
  <c r="H39" i="23"/>
  <c r="I39" i="23" s="1"/>
  <c r="G32" i="23"/>
  <c r="G4" i="22"/>
  <c r="G30" i="22" s="1"/>
  <c r="F33" i="22"/>
  <c r="F4" i="22"/>
  <c r="F30" i="22" s="1"/>
  <c r="H4" i="22"/>
  <c r="I4" i="22" s="1"/>
  <c r="J4" i="22" s="1"/>
  <c r="G33" i="22"/>
  <c r="H51" i="21"/>
  <c r="I51" i="21" s="1"/>
  <c r="G51" i="21"/>
  <c r="F51" i="21"/>
  <c r="H50" i="21"/>
  <c r="I50" i="21" s="1"/>
  <c r="G50" i="21"/>
  <c r="F50" i="21"/>
  <c r="F49" i="21"/>
  <c r="F48" i="21"/>
  <c r="F47" i="21"/>
  <c r="F46" i="21"/>
  <c r="F45" i="21"/>
  <c r="H44" i="21"/>
  <c r="I44" i="21" s="1"/>
  <c r="G44" i="21"/>
  <c r="F44" i="21"/>
  <c r="H43" i="21"/>
  <c r="I43" i="21" s="1"/>
  <c r="G43" i="21"/>
  <c r="F43" i="21"/>
  <c r="H42" i="21"/>
  <c r="I42" i="21" s="1"/>
  <c r="G42" i="21"/>
  <c r="F42" i="21"/>
  <c r="H41" i="21"/>
  <c r="I41" i="21" s="1"/>
  <c r="G41" i="21"/>
  <c r="F41" i="21"/>
  <c r="H40" i="21"/>
  <c r="I40" i="21" s="1"/>
  <c r="G40" i="21"/>
  <c r="F40" i="21"/>
  <c r="H39" i="21"/>
  <c r="I39" i="21" s="1"/>
  <c r="G39" i="21"/>
  <c r="F39" i="21"/>
  <c r="H38" i="21"/>
  <c r="I38" i="21" s="1"/>
  <c r="G38" i="21"/>
  <c r="F38" i="21"/>
  <c r="H37" i="21"/>
  <c r="I37" i="21" s="1"/>
  <c r="G37" i="21"/>
  <c r="F37" i="21"/>
  <c r="H36" i="21"/>
  <c r="I36" i="21" s="1"/>
  <c r="G36" i="21"/>
  <c r="F36" i="21"/>
  <c r="H35" i="21"/>
  <c r="I35" i="21" s="1"/>
  <c r="G35" i="21"/>
  <c r="F35" i="21"/>
  <c r="H34" i="21"/>
  <c r="I34" i="21" s="1"/>
  <c r="G34" i="21"/>
  <c r="F34" i="21"/>
  <c r="H33" i="21"/>
  <c r="I33" i="21" s="1"/>
  <c r="G33" i="21"/>
  <c r="F33" i="21"/>
  <c r="H4" i="21"/>
  <c r="I4" i="21" s="1"/>
  <c r="J4" i="21" s="1"/>
  <c r="G4" i="21"/>
  <c r="G30" i="21" s="1"/>
  <c r="F4" i="21"/>
  <c r="F30" i="21" s="1"/>
  <c r="G8" i="20"/>
  <c r="G33" i="20" s="1"/>
  <c r="H8" i="20"/>
  <c r="G9" i="20"/>
  <c r="H9" i="20"/>
  <c r="I9" i="20" s="1"/>
  <c r="J9" i="20" s="1"/>
  <c r="G10" i="20"/>
  <c r="G35" i="20" s="1"/>
  <c r="H10" i="20"/>
  <c r="G11" i="20"/>
  <c r="G36" i="20" s="1"/>
  <c r="H11" i="20"/>
  <c r="G12" i="20"/>
  <c r="H12" i="20"/>
  <c r="G13" i="20"/>
  <c r="G38" i="20" s="1"/>
  <c r="H13" i="20"/>
  <c r="I13" i="20" s="1"/>
  <c r="J13" i="20" s="1"/>
  <c r="G14" i="20"/>
  <c r="G39" i="20" s="1"/>
  <c r="H14" i="20"/>
  <c r="G15" i="20"/>
  <c r="G40" i="20" s="1"/>
  <c r="H15" i="20"/>
  <c r="G16" i="20"/>
  <c r="G41" i="20" s="1"/>
  <c r="H16" i="20"/>
  <c r="G17" i="20"/>
  <c r="G42" i="20" s="1"/>
  <c r="H17" i="20"/>
  <c r="G18" i="20"/>
  <c r="G43" i="20" s="1"/>
  <c r="H18" i="20"/>
  <c r="I18" i="20" s="1"/>
  <c r="J18" i="20" s="1"/>
  <c r="G19" i="20"/>
  <c r="H19" i="20"/>
  <c r="G20" i="20"/>
  <c r="G45" i="20" s="1"/>
  <c r="H20" i="20"/>
  <c r="G21" i="20"/>
  <c r="G46" i="20" s="1"/>
  <c r="H21" i="20"/>
  <c r="G22" i="20"/>
  <c r="G47" i="20" s="1"/>
  <c r="H22" i="20"/>
  <c r="G23" i="20"/>
  <c r="G48" i="20" s="1"/>
  <c r="H23" i="20"/>
  <c r="G24" i="20"/>
  <c r="G49" i="20" s="1"/>
  <c r="H24" i="20"/>
  <c r="I24" i="20" s="1"/>
  <c r="J24" i="20" s="1"/>
  <c r="G25" i="20"/>
  <c r="G50" i="20" s="1"/>
  <c r="H25" i="20"/>
  <c r="I25" i="20" s="1"/>
  <c r="J25" i="20" s="1"/>
  <c r="G26" i="20"/>
  <c r="G51" i="20" s="1"/>
  <c r="H26" i="20"/>
  <c r="F9" i="20"/>
  <c r="F34" i="20" s="1"/>
  <c r="F10" i="20"/>
  <c r="F35" i="20" s="1"/>
  <c r="F11" i="20"/>
  <c r="F36" i="20" s="1"/>
  <c r="F12" i="20"/>
  <c r="F37" i="20" s="1"/>
  <c r="F13" i="20"/>
  <c r="F38" i="20" s="1"/>
  <c r="F14" i="20"/>
  <c r="F39" i="20" s="1"/>
  <c r="F15" i="20"/>
  <c r="F40" i="20" s="1"/>
  <c r="F16" i="20"/>
  <c r="F17" i="20"/>
  <c r="F42" i="20" s="1"/>
  <c r="F18" i="20"/>
  <c r="F43" i="20" s="1"/>
  <c r="F19" i="20"/>
  <c r="F44" i="20" s="1"/>
  <c r="F20" i="20"/>
  <c r="F45" i="20" s="1"/>
  <c r="F21" i="20"/>
  <c r="F46" i="20" s="1"/>
  <c r="F22" i="20"/>
  <c r="F47" i="20" s="1"/>
  <c r="F23" i="20"/>
  <c r="F48" i="20" s="1"/>
  <c r="F24" i="20"/>
  <c r="F49" i="20" s="1"/>
  <c r="F25" i="20"/>
  <c r="F50" i="20" s="1"/>
  <c r="F26" i="20"/>
  <c r="F51" i="20" s="1"/>
  <c r="F8" i="20"/>
  <c r="H49" i="20"/>
  <c r="I49" i="20" s="1"/>
  <c r="G44" i="20"/>
  <c r="H43" i="20"/>
  <c r="I43" i="20" s="1"/>
  <c r="G37" i="20"/>
  <c r="G34" i="20"/>
  <c r="H51" i="19"/>
  <c r="I51" i="19" s="1"/>
  <c r="G51" i="19"/>
  <c r="F51" i="19"/>
  <c r="H50" i="19"/>
  <c r="I50" i="19" s="1"/>
  <c r="G50" i="19"/>
  <c r="F50" i="19"/>
  <c r="H49" i="19"/>
  <c r="I49" i="19" s="1"/>
  <c r="G49" i="19"/>
  <c r="F49" i="19"/>
  <c r="H48" i="19"/>
  <c r="I48" i="19" s="1"/>
  <c r="G48" i="19"/>
  <c r="F48" i="19"/>
  <c r="H47" i="19"/>
  <c r="I47" i="19" s="1"/>
  <c r="G47" i="19"/>
  <c r="F47" i="19"/>
  <c r="F46" i="19"/>
  <c r="F45" i="19"/>
  <c r="H44" i="19"/>
  <c r="I44" i="19" s="1"/>
  <c r="G44" i="19"/>
  <c r="F44" i="19"/>
  <c r="H43" i="19"/>
  <c r="I43" i="19" s="1"/>
  <c r="G43" i="19"/>
  <c r="F43" i="19"/>
  <c r="H42" i="19"/>
  <c r="I42" i="19" s="1"/>
  <c r="G42" i="19"/>
  <c r="F42" i="19"/>
  <c r="H41" i="19"/>
  <c r="I41" i="19" s="1"/>
  <c r="G41" i="19"/>
  <c r="F41" i="19"/>
  <c r="H40" i="19"/>
  <c r="I40" i="19" s="1"/>
  <c r="G40" i="19"/>
  <c r="F40" i="19"/>
  <c r="H39" i="19"/>
  <c r="I39" i="19" s="1"/>
  <c r="G39" i="19"/>
  <c r="F39" i="19"/>
  <c r="H38" i="19"/>
  <c r="I38" i="19" s="1"/>
  <c r="G38" i="19"/>
  <c r="F38" i="19"/>
  <c r="H37" i="19"/>
  <c r="I37" i="19" s="1"/>
  <c r="G37" i="19"/>
  <c r="F37" i="19"/>
  <c r="H36" i="19"/>
  <c r="I36" i="19" s="1"/>
  <c r="G36" i="19"/>
  <c r="F36" i="19"/>
  <c r="H35" i="19"/>
  <c r="I35" i="19" s="1"/>
  <c r="G35" i="19"/>
  <c r="F35" i="19"/>
  <c r="H34" i="19"/>
  <c r="I34" i="19" s="1"/>
  <c r="G34" i="19"/>
  <c r="F34" i="19"/>
  <c r="H33" i="19"/>
  <c r="I33" i="19" s="1"/>
  <c r="G33" i="19"/>
  <c r="F33" i="19"/>
  <c r="H4" i="19"/>
  <c r="G4" i="19"/>
  <c r="G30" i="19" s="1"/>
  <c r="F4" i="19"/>
  <c r="F30" i="19" s="1"/>
  <c r="H34" i="18"/>
  <c r="I34" i="18" s="1"/>
  <c r="H35" i="18"/>
  <c r="I35" i="18" s="1"/>
  <c r="H36" i="18"/>
  <c r="I36" i="18" s="1"/>
  <c r="H37" i="18"/>
  <c r="I37" i="18" s="1"/>
  <c r="H38" i="18"/>
  <c r="I38" i="18" s="1"/>
  <c r="H39" i="18"/>
  <c r="I39" i="18" s="1"/>
  <c r="H40" i="18"/>
  <c r="I40" i="18" s="1"/>
  <c r="H41" i="18"/>
  <c r="I41" i="18" s="1"/>
  <c r="H42" i="18"/>
  <c r="I42" i="18" s="1"/>
  <c r="H43" i="18"/>
  <c r="I43" i="18" s="1"/>
  <c r="H44" i="18"/>
  <c r="I44" i="18" s="1"/>
  <c r="H47" i="18"/>
  <c r="I47" i="18" s="1"/>
  <c r="H48" i="18"/>
  <c r="I48" i="18" s="1"/>
  <c r="H49" i="18"/>
  <c r="I49" i="18" s="1"/>
  <c r="H50" i="18"/>
  <c r="I50" i="18" s="1"/>
  <c r="H51" i="18"/>
  <c r="I51" i="18" s="1"/>
  <c r="H33" i="18"/>
  <c r="I33" i="18" s="1"/>
  <c r="H30" i="18"/>
  <c r="I30" i="18" s="1"/>
  <c r="G34" i="18"/>
  <c r="G35" i="18"/>
  <c r="G36" i="18"/>
  <c r="G37" i="18"/>
  <c r="G38" i="18"/>
  <c r="G39" i="18"/>
  <c r="G40" i="18"/>
  <c r="G41" i="18"/>
  <c r="G42" i="18"/>
  <c r="G43" i="18"/>
  <c r="G44" i="18"/>
  <c r="G47" i="18"/>
  <c r="G48" i="18"/>
  <c r="G49" i="18"/>
  <c r="G50" i="18"/>
  <c r="G51" i="18"/>
  <c r="G33" i="18"/>
  <c r="G30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30" i="18"/>
  <c r="H4" i="18"/>
  <c r="G4" i="18"/>
  <c r="H53" i="17"/>
  <c r="I53" i="17" s="1"/>
  <c r="G53" i="17"/>
  <c r="F53" i="17"/>
  <c r="H52" i="17"/>
  <c r="I52" i="17" s="1"/>
  <c r="G52" i="17"/>
  <c r="F52" i="17"/>
  <c r="H51" i="17"/>
  <c r="I51" i="17" s="1"/>
  <c r="G51" i="17"/>
  <c r="F51" i="17"/>
  <c r="H50" i="17"/>
  <c r="I50" i="17" s="1"/>
  <c r="G50" i="17"/>
  <c r="F50" i="17"/>
  <c r="H49" i="17"/>
  <c r="I49" i="17" s="1"/>
  <c r="G49" i="17"/>
  <c r="F49" i="17"/>
  <c r="H48" i="17"/>
  <c r="I48" i="17" s="1"/>
  <c r="G48" i="17"/>
  <c r="F48" i="17"/>
  <c r="H47" i="17"/>
  <c r="I47" i="17" s="1"/>
  <c r="G47" i="17"/>
  <c r="F47" i="17"/>
  <c r="F46" i="17"/>
  <c r="F45" i="17"/>
  <c r="H44" i="17"/>
  <c r="I44" i="17" s="1"/>
  <c r="G44" i="17"/>
  <c r="F44" i="17"/>
  <c r="H43" i="17"/>
  <c r="I43" i="17" s="1"/>
  <c r="G43" i="17"/>
  <c r="F43" i="17"/>
  <c r="H42" i="17"/>
  <c r="I42" i="17" s="1"/>
  <c r="G42" i="17"/>
  <c r="F42" i="17"/>
  <c r="H41" i="17"/>
  <c r="I41" i="17" s="1"/>
  <c r="G41" i="17"/>
  <c r="F41" i="17"/>
  <c r="H40" i="17"/>
  <c r="I40" i="17" s="1"/>
  <c r="G40" i="17"/>
  <c r="F40" i="17"/>
  <c r="H39" i="17"/>
  <c r="I39" i="17" s="1"/>
  <c r="G39" i="17"/>
  <c r="F39" i="17"/>
  <c r="H38" i="17"/>
  <c r="I38" i="17" s="1"/>
  <c r="G38" i="17"/>
  <c r="F38" i="17"/>
  <c r="H37" i="17"/>
  <c r="I37" i="17" s="1"/>
  <c r="G37" i="17"/>
  <c r="F37" i="17"/>
  <c r="H36" i="17"/>
  <c r="I36" i="17" s="1"/>
  <c r="G36" i="17"/>
  <c r="F36" i="17"/>
  <c r="H35" i="17"/>
  <c r="I35" i="17" s="1"/>
  <c r="G35" i="17"/>
  <c r="F35" i="17"/>
  <c r="H4" i="17"/>
  <c r="H31" i="17" s="1"/>
  <c r="I31" i="17" s="1"/>
  <c r="G4" i="17"/>
  <c r="F4" i="17"/>
  <c r="F31" i="17" s="1"/>
  <c r="H53" i="16"/>
  <c r="I53" i="16" s="1"/>
  <c r="G53" i="16"/>
  <c r="F53" i="16"/>
  <c r="H52" i="16"/>
  <c r="I52" i="16" s="1"/>
  <c r="G52" i="16"/>
  <c r="F52" i="16"/>
  <c r="H51" i="16"/>
  <c r="I51" i="16" s="1"/>
  <c r="G51" i="16"/>
  <c r="F51" i="16"/>
  <c r="H50" i="16"/>
  <c r="I50" i="16" s="1"/>
  <c r="G50" i="16"/>
  <c r="F50" i="16"/>
  <c r="H49" i="16"/>
  <c r="I49" i="16" s="1"/>
  <c r="G49" i="16"/>
  <c r="F49" i="16"/>
  <c r="H48" i="16"/>
  <c r="I48" i="16" s="1"/>
  <c r="G48" i="16"/>
  <c r="F48" i="16"/>
  <c r="H47" i="16"/>
  <c r="I47" i="16" s="1"/>
  <c r="G47" i="16"/>
  <c r="F47" i="16"/>
  <c r="H46" i="16"/>
  <c r="I46" i="16" s="1"/>
  <c r="G46" i="16"/>
  <c r="F46" i="16"/>
  <c r="F45" i="16"/>
  <c r="H44" i="16"/>
  <c r="I44" i="16" s="1"/>
  <c r="G44" i="16"/>
  <c r="F44" i="16"/>
  <c r="H43" i="16"/>
  <c r="I43" i="16" s="1"/>
  <c r="G43" i="16"/>
  <c r="F43" i="16"/>
  <c r="H42" i="16"/>
  <c r="I42" i="16" s="1"/>
  <c r="G42" i="16"/>
  <c r="F42" i="16"/>
  <c r="H41" i="16"/>
  <c r="I41" i="16" s="1"/>
  <c r="G41" i="16"/>
  <c r="F41" i="16"/>
  <c r="H40" i="16"/>
  <c r="I40" i="16" s="1"/>
  <c r="G40" i="16"/>
  <c r="F40" i="16"/>
  <c r="H39" i="16"/>
  <c r="I39" i="16" s="1"/>
  <c r="G39" i="16"/>
  <c r="F39" i="16"/>
  <c r="H38" i="16"/>
  <c r="I38" i="16" s="1"/>
  <c r="G38" i="16"/>
  <c r="F38" i="16"/>
  <c r="H37" i="16"/>
  <c r="I37" i="16" s="1"/>
  <c r="G37" i="16"/>
  <c r="F37" i="16"/>
  <c r="H36" i="16"/>
  <c r="I36" i="16" s="1"/>
  <c r="G36" i="16"/>
  <c r="F36" i="16"/>
  <c r="H35" i="16"/>
  <c r="I35" i="16" s="1"/>
  <c r="G35" i="16"/>
  <c r="F35" i="16"/>
  <c r="H4" i="16"/>
  <c r="H31" i="16" s="1"/>
  <c r="I31" i="16" s="1"/>
  <c r="G4" i="16"/>
  <c r="G31" i="16" s="1"/>
  <c r="F4" i="16"/>
  <c r="F31" i="16" s="1"/>
  <c r="H36" i="15"/>
  <c r="I36" i="15" s="1"/>
  <c r="H37" i="15"/>
  <c r="I37" i="15" s="1"/>
  <c r="H38" i="15"/>
  <c r="I38" i="15" s="1"/>
  <c r="H39" i="15"/>
  <c r="I39" i="15" s="1"/>
  <c r="H40" i="15"/>
  <c r="I40" i="15" s="1"/>
  <c r="H41" i="15"/>
  <c r="I41" i="15" s="1"/>
  <c r="H42" i="15"/>
  <c r="I42" i="15" s="1"/>
  <c r="H43" i="15"/>
  <c r="I43" i="15" s="1"/>
  <c r="H44" i="15"/>
  <c r="I44" i="15" s="1"/>
  <c r="H47" i="15"/>
  <c r="I47" i="15" s="1"/>
  <c r="H48" i="15"/>
  <c r="I48" i="15" s="1"/>
  <c r="H49" i="15"/>
  <c r="I49" i="15" s="1"/>
  <c r="H50" i="15"/>
  <c r="I50" i="15" s="1"/>
  <c r="H51" i="15"/>
  <c r="I51" i="15" s="1"/>
  <c r="H52" i="15"/>
  <c r="I52" i="15" s="1"/>
  <c r="H53" i="15"/>
  <c r="I53" i="15" s="1"/>
  <c r="H35" i="15"/>
  <c r="I35" i="15" s="1"/>
  <c r="G36" i="15"/>
  <c r="G37" i="15"/>
  <c r="G38" i="15"/>
  <c r="G39" i="15"/>
  <c r="G40" i="15"/>
  <c r="G41" i="15"/>
  <c r="G42" i="15"/>
  <c r="G43" i="15"/>
  <c r="G44" i="15"/>
  <c r="G47" i="15"/>
  <c r="G48" i="15"/>
  <c r="G49" i="15"/>
  <c r="G50" i="15"/>
  <c r="G51" i="15"/>
  <c r="G52" i="15"/>
  <c r="G53" i="15"/>
  <c r="G35" i="15"/>
  <c r="H31" i="15"/>
  <c r="I31" i="15" s="1"/>
  <c r="G31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35" i="15"/>
  <c r="F31" i="15"/>
  <c r="H4" i="15"/>
  <c r="G4" i="15"/>
  <c r="F4" i="15"/>
  <c r="H53" i="12"/>
  <c r="I53" i="12" s="1"/>
  <c r="G53" i="12"/>
  <c r="F53" i="12"/>
  <c r="H52" i="12"/>
  <c r="I52" i="12" s="1"/>
  <c r="G52" i="12"/>
  <c r="F52" i="12"/>
  <c r="H51" i="12"/>
  <c r="I51" i="12" s="1"/>
  <c r="G51" i="12"/>
  <c r="F51" i="12"/>
  <c r="H50" i="12"/>
  <c r="I50" i="12" s="1"/>
  <c r="G50" i="12"/>
  <c r="F50" i="12"/>
  <c r="H49" i="12"/>
  <c r="I49" i="12" s="1"/>
  <c r="G49" i="12"/>
  <c r="F49" i="12"/>
  <c r="H48" i="12"/>
  <c r="I48" i="12" s="1"/>
  <c r="G48" i="12"/>
  <c r="F48" i="12"/>
  <c r="H47" i="12"/>
  <c r="I47" i="12" s="1"/>
  <c r="G47" i="12"/>
  <c r="F47" i="12"/>
  <c r="F46" i="12"/>
  <c r="F45" i="12"/>
  <c r="H44" i="12"/>
  <c r="I44" i="12" s="1"/>
  <c r="G44" i="12"/>
  <c r="F44" i="12"/>
  <c r="H43" i="12"/>
  <c r="I43" i="12" s="1"/>
  <c r="G43" i="12"/>
  <c r="F43" i="12"/>
  <c r="H42" i="12"/>
  <c r="I42" i="12" s="1"/>
  <c r="G42" i="12"/>
  <c r="F42" i="12"/>
  <c r="H41" i="12"/>
  <c r="I41" i="12" s="1"/>
  <c r="G41" i="12"/>
  <c r="F41" i="12"/>
  <c r="H40" i="12"/>
  <c r="I40" i="12" s="1"/>
  <c r="G40" i="12"/>
  <c r="F40" i="12"/>
  <c r="H39" i="12"/>
  <c r="I39" i="12" s="1"/>
  <c r="G39" i="12"/>
  <c r="F39" i="12"/>
  <c r="H38" i="12"/>
  <c r="I38" i="12" s="1"/>
  <c r="G38" i="12"/>
  <c r="F38" i="12"/>
  <c r="H37" i="12"/>
  <c r="I37" i="12" s="1"/>
  <c r="G37" i="12"/>
  <c r="F37" i="12"/>
  <c r="H36" i="12"/>
  <c r="I36" i="12" s="1"/>
  <c r="G36" i="12"/>
  <c r="F36" i="12"/>
  <c r="H35" i="12"/>
  <c r="I35" i="12" s="1"/>
  <c r="G35" i="12"/>
  <c r="F35" i="12"/>
  <c r="H4" i="12"/>
  <c r="G4" i="12"/>
  <c r="F4" i="12"/>
  <c r="F31" i="12" s="1"/>
  <c r="H53" i="11"/>
  <c r="I53" i="11" s="1"/>
  <c r="G53" i="11"/>
  <c r="F53" i="11"/>
  <c r="H52" i="11"/>
  <c r="I52" i="11" s="1"/>
  <c r="G52" i="11"/>
  <c r="F52" i="11"/>
  <c r="H51" i="11"/>
  <c r="I51" i="11" s="1"/>
  <c r="G51" i="11"/>
  <c r="F51" i="11"/>
  <c r="H50" i="11"/>
  <c r="I50" i="11" s="1"/>
  <c r="G50" i="11"/>
  <c r="F50" i="11"/>
  <c r="H49" i="11"/>
  <c r="I49" i="11" s="1"/>
  <c r="G49" i="11"/>
  <c r="F49" i="11"/>
  <c r="H48" i="11"/>
  <c r="I48" i="11" s="1"/>
  <c r="G48" i="11"/>
  <c r="F48" i="11"/>
  <c r="H47" i="11"/>
  <c r="I47" i="11" s="1"/>
  <c r="G47" i="11"/>
  <c r="F47" i="11"/>
  <c r="H46" i="11"/>
  <c r="I46" i="11" s="1"/>
  <c r="G46" i="11"/>
  <c r="F46" i="11"/>
  <c r="F45" i="11"/>
  <c r="H44" i="11"/>
  <c r="I44" i="11" s="1"/>
  <c r="G44" i="11"/>
  <c r="F44" i="11"/>
  <c r="H43" i="11"/>
  <c r="I43" i="11" s="1"/>
  <c r="G43" i="11"/>
  <c r="F43" i="11"/>
  <c r="H42" i="11"/>
  <c r="I42" i="11" s="1"/>
  <c r="G42" i="11"/>
  <c r="F42" i="11"/>
  <c r="H41" i="11"/>
  <c r="I41" i="11" s="1"/>
  <c r="G41" i="11"/>
  <c r="F41" i="11"/>
  <c r="H40" i="11"/>
  <c r="I40" i="11" s="1"/>
  <c r="G40" i="11"/>
  <c r="F40" i="11"/>
  <c r="H39" i="11"/>
  <c r="I39" i="11" s="1"/>
  <c r="G39" i="11"/>
  <c r="F39" i="11"/>
  <c r="H38" i="11"/>
  <c r="I38" i="11" s="1"/>
  <c r="G38" i="11"/>
  <c r="F38" i="11"/>
  <c r="H37" i="11"/>
  <c r="I37" i="11" s="1"/>
  <c r="G37" i="11"/>
  <c r="F37" i="11"/>
  <c r="H36" i="11"/>
  <c r="I36" i="11" s="1"/>
  <c r="G36" i="11"/>
  <c r="F36" i="11"/>
  <c r="H35" i="11"/>
  <c r="I35" i="11" s="1"/>
  <c r="G35" i="11"/>
  <c r="F35" i="11"/>
  <c r="H4" i="11"/>
  <c r="G4" i="11"/>
  <c r="F4" i="11"/>
  <c r="F31" i="11" s="1"/>
  <c r="H53" i="10"/>
  <c r="I53" i="10" s="1"/>
  <c r="G53" i="10"/>
  <c r="F53" i="10"/>
  <c r="H52" i="10"/>
  <c r="I52" i="10" s="1"/>
  <c r="G52" i="10"/>
  <c r="F52" i="10"/>
  <c r="H51" i="10"/>
  <c r="I51" i="10" s="1"/>
  <c r="G51" i="10"/>
  <c r="F51" i="10"/>
  <c r="H50" i="10"/>
  <c r="I50" i="10" s="1"/>
  <c r="G50" i="10"/>
  <c r="F50" i="10"/>
  <c r="H49" i="10"/>
  <c r="I49" i="10" s="1"/>
  <c r="G49" i="10"/>
  <c r="F49" i="10"/>
  <c r="H48" i="10"/>
  <c r="I48" i="10" s="1"/>
  <c r="G48" i="10"/>
  <c r="F48" i="10"/>
  <c r="H47" i="10"/>
  <c r="I47" i="10" s="1"/>
  <c r="G47" i="10"/>
  <c r="F47" i="10"/>
  <c r="H46" i="10"/>
  <c r="I46" i="10" s="1"/>
  <c r="G46" i="10"/>
  <c r="F46" i="10"/>
  <c r="F45" i="10"/>
  <c r="H44" i="10"/>
  <c r="I44" i="10" s="1"/>
  <c r="G44" i="10"/>
  <c r="F44" i="10"/>
  <c r="H43" i="10"/>
  <c r="I43" i="10" s="1"/>
  <c r="G43" i="10"/>
  <c r="F43" i="10"/>
  <c r="H42" i="10"/>
  <c r="I42" i="10" s="1"/>
  <c r="G42" i="10"/>
  <c r="F42" i="10"/>
  <c r="H41" i="10"/>
  <c r="I41" i="10" s="1"/>
  <c r="G41" i="10"/>
  <c r="F41" i="10"/>
  <c r="H40" i="10"/>
  <c r="I40" i="10" s="1"/>
  <c r="G40" i="10"/>
  <c r="F40" i="10"/>
  <c r="H39" i="10"/>
  <c r="I39" i="10" s="1"/>
  <c r="G39" i="10"/>
  <c r="F39" i="10"/>
  <c r="H38" i="10"/>
  <c r="I38" i="10" s="1"/>
  <c r="G38" i="10"/>
  <c r="F38" i="10"/>
  <c r="H37" i="10"/>
  <c r="I37" i="10" s="1"/>
  <c r="G37" i="10"/>
  <c r="F37" i="10"/>
  <c r="H36" i="10"/>
  <c r="I36" i="10" s="1"/>
  <c r="G36" i="10"/>
  <c r="F36" i="10"/>
  <c r="H35" i="10"/>
  <c r="I35" i="10" s="1"/>
  <c r="G35" i="10"/>
  <c r="F35" i="10"/>
  <c r="H4" i="10"/>
  <c r="H31" i="10" s="1"/>
  <c r="I31" i="10" s="1"/>
  <c r="G4" i="10"/>
  <c r="G31" i="10" s="1"/>
  <c r="F4" i="10"/>
  <c r="F31" i="10" s="1"/>
  <c r="H5" i="27" l="1"/>
  <c r="H6" i="27" s="1"/>
  <c r="I4" i="27"/>
  <c r="J4" i="27" s="1"/>
  <c r="G5" i="23"/>
  <c r="H5" i="23"/>
  <c r="I4" i="23"/>
  <c r="H51" i="20"/>
  <c r="I51" i="20" s="1"/>
  <c r="I26" i="20"/>
  <c r="J26" i="20" s="1"/>
  <c r="H47" i="20"/>
  <c r="I47" i="20" s="1"/>
  <c r="I22" i="20"/>
  <c r="J22" i="20" s="1"/>
  <c r="H45" i="20"/>
  <c r="I45" i="20" s="1"/>
  <c r="I20" i="20"/>
  <c r="J20" i="20" s="1"/>
  <c r="H41" i="20"/>
  <c r="I41" i="20" s="1"/>
  <c r="I16" i="20"/>
  <c r="J16" i="20" s="1"/>
  <c r="H39" i="20"/>
  <c r="I39" i="20" s="1"/>
  <c r="I14" i="20"/>
  <c r="J14" i="20" s="1"/>
  <c r="H37" i="20"/>
  <c r="I37" i="20" s="1"/>
  <c r="I12" i="20"/>
  <c r="J12" i="20" s="1"/>
  <c r="H35" i="20"/>
  <c r="I35" i="20" s="1"/>
  <c r="I10" i="20"/>
  <c r="J10" i="20" s="1"/>
  <c r="H33" i="20"/>
  <c r="I33" i="20" s="1"/>
  <c r="I8" i="20"/>
  <c r="J8" i="20" s="1"/>
  <c r="H48" i="20"/>
  <c r="I48" i="20" s="1"/>
  <c r="I23" i="20"/>
  <c r="J23" i="20" s="1"/>
  <c r="H46" i="20"/>
  <c r="I46" i="20" s="1"/>
  <c r="I21" i="20"/>
  <c r="J21" i="20" s="1"/>
  <c r="H44" i="20"/>
  <c r="I44" i="20" s="1"/>
  <c r="I19" i="20"/>
  <c r="J19" i="20" s="1"/>
  <c r="H42" i="20"/>
  <c r="I42" i="20" s="1"/>
  <c r="I17" i="20"/>
  <c r="J17" i="20" s="1"/>
  <c r="H40" i="20"/>
  <c r="I40" i="20" s="1"/>
  <c r="I15" i="20"/>
  <c r="J15" i="20" s="1"/>
  <c r="H36" i="20"/>
  <c r="I36" i="20" s="1"/>
  <c r="I11" i="20"/>
  <c r="J11" i="20" s="1"/>
  <c r="H5" i="29"/>
  <c r="H6" i="29" s="1"/>
  <c r="G31" i="18"/>
  <c r="H5" i="26"/>
  <c r="H6" i="26" s="1"/>
  <c r="H5" i="21"/>
  <c r="H6" i="21" s="1"/>
  <c r="H29" i="23"/>
  <c r="H50" i="20"/>
  <c r="I50" i="20" s="1"/>
  <c r="G4" i="20"/>
  <c r="G30" i="20" s="1"/>
  <c r="H34" i="20"/>
  <c r="I34" i="20" s="1"/>
  <c r="H38" i="20"/>
  <c r="I38" i="20" s="1"/>
  <c r="H31" i="18"/>
  <c r="G32" i="24"/>
  <c r="G5" i="24"/>
  <c r="G6" i="24" s="1"/>
  <c r="H5" i="24"/>
  <c r="H6" i="24" s="1"/>
  <c r="G30" i="23"/>
  <c r="G5" i="22"/>
  <c r="G6" i="22" s="1"/>
  <c r="H5" i="22"/>
  <c r="H6" i="22" s="1"/>
  <c r="H30" i="22"/>
  <c r="I30" i="22" s="1"/>
  <c r="G31" i="22"/>
  <c r="H30" i="21"/>
  <c r="I30" i="21" s="1"/>
  <c r="G31" i="21"/>
  <c r="G5" i="21"/>
  <c r="G6" i="21" s="1"/>
  <c r="H4" i="20"/>
  <c r="F41" i="20"/>
  <c r="F4" i="20"/>
  <c r="F30" i="20" s="1"/>
  <c r="F33" i="20"/>
  <c r="H5" i="19"/>
  <c r="H6" i="19" s="1"/>
  <c r="H30" i="19"/>
  <c r="I30" i="19" s="1"/>
  <c r="G31" i="19"/>
  <c r="G5" i="19"/>
  <c r="G6" i="19" s="1"/>
  <c r="H5" i="18"/>
  <c r="H6" i="18" s="1"/>
  <c r="G5" i="18"/>
  <c r="G6" i="18" s="1"/>
  <c r="G5" i="17"/>
  <c r="G6" i="17" s="1"/>
  <c r="H5" i="17"/>
  <c r="H6" i="17" s="1"/>
  <c r="G31" i="17"/>
  <c r="G5" i="16"/>
  <c r="G6" i="16" s="1"/>
  <c r="H5" i="16"/>
  <c r="H6" i="16" s="1"/>
  <c r="G5" i="15"/>
  <c r="G6" i="15" s="1"/>
  <c r="H5" i="15"/>
  <c r="H6" i="15" s="1"/>
  <c r="G5" i="12"/>
  <c r="G6" i="12" s="1"/>
  <c r="H5" i="12"/>
  <c r="H6" i="12" s="1"/>
  <c r="G31" i="12"/>
  <c r="H31" i="12"/>
  <c r="I31" i="12" s="1"/>
  <c r="H5" i="11"/>
  <c r="H6" i="11" s="1"/>
  <c r="G5" i="11"/>
  <c r="G6" i="11" s="1"/>
  <c r="G31" i="11"/>
  <c r="H31" i="11"/>
  <c r="I31" i="11" s="1"/>
  <c r="G5" i="10"/>
  <c r="G6" i="10" s="1"/>
  <c r="H5" i="10"/>
  <c r="H6" i="10" s="1"/>
  <c r="F36" i="9"/>
  <c r="G36" i="9"/>
  <c r="H36" i="9"/>
  <c r="I36" i="9" s="1"/>
  <c r="F37" i="9"/>
  <c r="G37" i="9"/>
  <c r="H37" i="9"/>
  <c r="I37" i="9" s="1"/>
  <c r="F38" i="9"/>
  <c r="G38" i="9"/>
  <c r="H38" i="9"/>
  <c r="I38" i="9" s="1"/>
  <c r="F39" i="9"/>
  <c r="G39" i="9"/>
  <c r="H39" i="9"/>
  <c r="I39" i="9" s="1"/>
  <c r="F40" i="9"/>
  <c r="G40" i="9"/>
  <c r="H40" i="9"/>
  <c r="I40" i="9" s="1"/>
  <c r="F41" i="9"/>
  <c r="G41" i="9"/>
  <c r="H41" i="9"/>
  <c r="I41" i="9" s="1"/>
  <c r="F42" i="9"/>
  <c r="G42" i="9"/>
  <c r="H42" i="9"/>
  <c r="I42" i="9" s="1"/>
  <c r="F43" i="9"/>
  <c r="G43" i="9"/>
  <c r="H43" i="9"/>
  <c r="I43" i="9" s="1"/>
  <c r="F44" i="9"/>
  <c r="G44" i="9"/>
  <c r="H44" i="9"/>
  <c r="I44" i="9" s="1"/>
  <c r="F45" i="9"/>
  <c r="F46" i="9"/>
  <c r="G46" i="9"/>
  <c r="H46" i="9"/>
  <c r="I46" i="9" s="1"/>
  <c r="F47" i="9"/>
  <c r="G47" i="9"/>
  <c r="H47" i="9"/>
  <c r="I47" i="9" s="1"/>
  <c r="F48" i="9"/>
  <c r="G48" i="9"/>
  <c r="H48" i="9"/>
  <c r="I48" i="9" s="1"/>
  <c r="F49" i="9"/>
  <c r="G49" i="9"/>
  <c r="H49" i="9"/>
  <c r="I49" i="9" s="1"/>
  <c r="F50" i="9"/>
  <c r="G50" i="9"/>
  <c r="H50" i="9"/>
  <c r="I50" i="9" s="1"/>
  <c r="F51" i="9"/>
  <c r="G51" i="9"/>
  <c r="H51" i="9"/>
  <c r="I51" i="9" s="1"/>
  <c r="F52" i="9"/>
  <c r="G52" i="9"/>
  <c r="H52" i="9"/>
  <c r="I52" i="9" s="1"/>
  <c r="F53" i="9"/>
  <c r="G53" i="9"/>
  <c r="H53" i="9"/>
  <c r="I53" i="9" s="1"/>
  <c r="G35" i="9"/>
  <c r="H35" i="9"/>
  <c r="I35" i="9" s="1"/>
  <c r="F35" i="9"/>
  <c r="F36" i="6"/>
  <c r="G36" i="6"/>
  <c r="H36" i="6"/>
  <c r="I36" i="6" s="1"/>
  <c r="F37" i="6"/>
  <c r="G37" i="6"/>
  <c r="H37" i="6"/>
  <c r="I37" i="6" s="1"/>
  <c r="F38" i="6"/>
  <c r="G38" i="6"/>
  <c r="H38" i="6"/>
  <c r="I38" i="6" s="1"/>
  <c r="F39" i="6"/>
  <c r="G39" i="6"/>
  <c r="H39" i="6"/>
  <c r="I39" i="6" s="1"/>
  <c r="F40" i="6"/>
  <c r="G40" i="6"/>
  <c r="H40" i="6"/>
  <c r="I40" i="6" s="1"/>
  <c r="F41" i="6"/>
  <c r="G41" i="6"/>
  <c r="H41" i="6"/>
  <c r="I41" i="6" s="1"/>
  <c r="F42" i="6"/>
  <c r="G42" i="6"/>
  <c r="H42" i="6"/>
  <c r="I42" i="6" s="1"/>
  <c r="F43" i="6"/>
  <c r="G43" i="6"/>
  <c r="H43" i="6"/>
  <c r="I43" i="6" s="1"/>
  <c r="F44" i="6"/>
  <c r="G44" i="6"/>
  <c r="H44" i="6"/>
  <c r="I44" i="6" s="1"/>
  <c r="F45" i="6"/>
  <c r="F46" i="6"/>
  <c r="G46" i="6"/>
  <c r="H46" i="6"/>
  <c r="I46" i="6" s="1"/>
  <c r="F47" i="6"/>
  <c r="G47" i="6"/>
  <c r="H47" i="6"/>
  <c r="I47" i="6" s="1"/>
  <c r="F48" i="6"/>
  <c r="G48" i="6"/>
  <c r="H48" i="6"/>
  <c r="I48" i="6" s="1"/>
  <c r="F49" i="6"/>
  <c r="G49" i="6"/>
  <c r="H49" i="6"/>
  <c r="I49" i="6" s="1"/>
  <c r="F50" i="6"/>
  <c r="G50" i="6"/>
  <c r="H50" i="6"/>
  <c r="I50" i="6" s="1"/>
  <c r="F51" i="6"/>
  <c r="G51" i="6"/>
  <c r="H51" i="6"/>
  <c r="I51" i="6" s="1"/>
  <c r="F52" i="6"/>
  <c r="G52" i="6"/>
  <c r="H52" i="6"/>
  <c r="I52" i="6" s="1"/>
  <c r="F53" i="6"/>
  <c r="G53" i="6"/>
  <c r="H53" i="6"/>
  <c r="I53" i="6" s="1"/>
  <c r="G35" i="6"/>
  <c r="H35" i="6"/>
  <c r="I35" i="6" s="1"/>
  <c r="F35" i="6"/>
  <c r="H4" i="9"/>
  <c r="G4" i="9"/>
  <c r="F4" i="9"/>
  <c r="F31" i="9" s="1"/>
  <c r="G4" i="6"/>
  <c r="G31" i="6" s="1"/>
  <c r="H4" i="6"/>
  <c r="F4" i="6"/>
  <c r="F31" i="6" s="1"/>
  <c r="G31" i="5"/>
  <c r="H31" i="5"/>
  <c r="G32" i="5"/>
  <c r="H32" i="5"/>
  <c r="G33" i="5"/>
  <c r="H33" i="5"/>
  <c r="G34" i="5"/>
  <c r="H34" i="5"/>
  <c r="G35" i="5"/>
  <c r="H35" i="5"/>
  <c r="G36" i="5"/>
  <c r="H36" i="5"/>
  <c r="G37" i="5"/>
  <c r="H37" i="5"/>
  <c r="G38" i="5"/>
  <c r="H38" i="5"/>
  <c r="G39" i="5"/>
  <c r="H39" i="5"/>
  <c r="G40" i="5"/>
  <c r="H40" i="5"/>
  <c r="G41" i="5"/>
  <c r="H41" i="5"/>
  <c r="G42" i="5"/>
  <c r="H42" i="5"/>
  <c r="G43" i="5"/>
  <c r="H43" i="5"/>
  <c r="G44" i="5"/>
  <c r="H44" i="5"/>
  <c r="G47" i="5"/>
  <c r="H47" i="5"/>
  <c r="G48" i="5"/>
  <c r="H48" i="5"/>
  <c r="G49" i="5"/>
  <c r="H49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31" i="5"/>
  <c r="H5" i="5"/>
  <c r="H6" i="5" s="1"/>
  <c r="G5" i="5"/>
  <c r="G6" i="5" s="1"/>
  <c r="H30" i="23" l="1"/>
  <c r="I29" i="23"/>
  <c r="H30" i="20"/>
  <c r="I30" i="20" s="1"/>
  <c r="I4" i="20"/>
  <c r="J4" i="20" s="1"/>
  <c r="H31" i="6"/>
  <c r="I31" i="6" s="1"/>
  <c r="I4" i="6"/>
  <c r="J4" i="6" s="1"/>
  <c r="H31" i="19"/>
  <c r="H31" i="21"/>
  <c r="H5" i="20"/>
  <c r="H6" i="20" s="1"/>
  <c r="H32" i="24"/>
  <c r="H31" i="22"/>
  <c r="G31" i="20"/>
  <c r="G5" i="20"/>
  <c r="G6" i="20" s="1"/>
  <c r="H5" i="9"/>
  <c r="H6" i="9" s="1"/>
  <c r="G5" i="9"/>
  <c r="G6" i="9" s="1"/>
  <c r="G31" i="9"/>
  <c r="H31" i="9"/>
  <c r="I31" i="9" s="1"/>
  <c r="G5" i="6"/>
  <c r="G6" i="6" s="1"/>
  <c r="H5" i="6"/>
  <c r="H6" i="6" s="1"/>
  <c r="H31" i="20" l="1"/>
</calcChain>
</file>

<file path=xl/sharedStrings.xml><?xml version="1.0" encoding="utf-8"?>
<sst xmlns="http://schemas.openxmlformats.org/spreadsheetml/2006/main" count="2009" uniqueCount="651">
  <si>
    <t>Gesamt</t>
  </si>
  <si>
    <t>010 Stadtmitte</t>
  </si>
  <si>
    <t>020 Kempener Feld/Baackeshof</t>
  </si>
  <si>
    <t>030 Inrath/Kliedbruch</t>
  </si>
  <si>
    <t>040 Cracau</t>
  </si>
  <si>
    <t>050 Dießem/Lehmheide</t>
  </si>
  <si>
    <t>060 Benrad-Süd</t>
  </si>
  <si>
    <t>070 Forstwald</t>
  </si>
  <si>
    <t>080 Benrad-Nord</t>
  </si>
  <si>
    <t>090 Hülser Berg</t>
  </si>
  <si>
    <t>100 Traar</t>
  </si>
  <si>
    <t>110 Verberg</t>
  </si>
  <si>
    <t>120 Gartenstadt</t>
  </si>
  <si>
    <t>140 Linn</t>
  </si>
  <si>
    <t>150 Gellep-Stratum</t>
  </si>
  <si>
    <t>160 Oppum</t>
  </si>
  <si>
    <t>170 Fischeln</t>
  </si>
  <si>
    <t>180 Uerdingen</t>
  </si>
  <si>
    <t>190 Hüls</t>
  </si>
  <si>
    <t>nicht zuzuordnen</t>
  </si>
  <si>
    <t>Veränderung zum Vorjahr</t>
  </si>
  <si>
    <t>Veränderung zum Vorjahr in %</t>
  </si>
  <si>
    <t>Bevölkerungsanteil an Gesamtbevölkerung in %</t>
  </si>
  <si>
    <t>Tabelle i: Bevölkerung nach Stadtteilen</t>
  </si>
  <si>
    <t>131 Bockum</t>
  </si>
  <si>
    <t>Quelle: Einwohnerregister, Stand 31.12.</t>
  </si>
  <si>
    <t>Tabelle iii: Personen unter 18 Jahren nach Stadtteilen</t>
  </si>
  <si>
    <t>Bevölkerung insgesamt</t>
  </si>
  <si>
    <t>Personen unter 18 Jahren</t>
  </si>
  <si>
    <t>Veränderung zum Vorjahr in</t>
  </si>
  <si>
    <t>Prozentpunkten</t>
  </si>
  <si>
    <t>Tabelle iv: Personen zwischen 18 und 44 Jahren nach Stadtteilen</t>
  </si>
  <si>
    <t>Tabelle v: Personen zwischen 45 und 64 Jahren nach Stadtteilen</t>
  </si>
  <si>
    <t>Tabelle vi: Personen zwischen 65 und 79 Jahren nach Stadtteilen</t>
  </si>
  <si>
    <t>Tabelle vii: Personen 80 Jahre und älter nach Stadtteilen</t>
  </si>
  <si>
    <t>Tabelle viii: Jugendquotient und Altenquotient nach Stadtteilen</t>
  </si>
  <si>
    <t>Jugendquotient *</t>
  </si>
  <si>
    <t>** Berechnung: (Bevölkerung &lt; 64 Jahre / Bevölkerung 18 - 64 Jahre) * 100</t>
  </si>
  <si>
    <t>* Berechnung: (Bevölkerung &lt; 18 Jahre / Bevölkerung 18 - 64 Jahre)*100</t>
  </si>
  <si>
    <t>Altenquotient **</t>
  </si>
  <si>
    <t>Hochaltrigenquotient *</t>
  </si>
  <si>
    <t>Gesamtquotient **</t>
  </si>
  <si>
    <t>* Berechnung: (Bevölkerung &gt; 79 Jahre / Bevölkerung 18 - 64 Jahre)*100</t>
  </si>
  <si>
    <t>** Berechnung: ((Bevölkerung &lt; 18 Jahre + Bevölkerung &gt; 64 Jahre) / Bevölkerung 18 - 64 Jahre)) * 100</t>
  </si>
  <si>
    <t>Tabelle x: Bevölkerung mit Migrationshintergrund nach Stadtteilen</t>
  </si>
  <si>
    <t>Anzahl von Personen mit Migrationshintergrund</t>
  </si>
  <si>
    <t>Tabelle xi: Nichtdeutsche Bevölkerung nach Stadtteilen</t>
  </si>
  <si>
    <t>Anzahl von Personen mit nicht-   deutscher Staatsangehörigkeit</t>
  </si>
  <si>
    <t>Tabelle xii:  Bevölkerung ohne Migrationshintergrund nach Stadtteilen</t>
  </si>
  <si>
    <t>Anzahl von Personen ohne Migrationshintergrund</t>
  </si>
  <si>
    <t>Tabelle xvi:  Zuzüge nach Stadtteilen</t>
  </si>
  <si>
    <t>Anzahl Zuzüge</t>
  </si>
  <si>
    <t>Zuzüge pro 1 000                                     Einwohner:innen</t>
  </si>
  <si>
    <t>Quelle: Bewegungsdaten KRZN</t>
  </si>
  <si>
    <t>2022 *</t>
  </si>
  <si>
    <t>* einschl. der Zuzüge Asylsuchender aus der Ukraine</t>
  </si>
  <si>
    <t>Tabelle xx:  Fortzüge nach Stadtteilen</t>
  </si>
  <si>
    <t>Anzahl Fortzüge</t>
  </si>
  <si>
    <t>Fortzüge pro 1 000                                     Einwohner:innen</t>
  </si>
  <si>
    <t>Tabelle xxiv:  Wanderungssaldo nach Stadtteilen</t>
  </si>
  <si>
    <t>Wanderungssaldo</t>
  </si>
  <si>
    <t>Wanderungssaldo pro 1 000                                     Einwohner:innen</t>
  </si>
  <si>
    <t>Tabelle xxv: Lebendgeborene nach Stadtteilen</t>
  </si>
  <si>
    <t>Anzahl Lebendgeborene</t>
  </si>
  <si>
    <t>Lebendgeborene pro 1 000                                     Einwohner:innen</t>
  </si>
  <si>
    <t>Anzahl Sterbafälle</t>
  </si>
  <si>
    <t>Sterbefälle pro 1 000                                     Einwohner:innen</t>
  </si>
  <si>
    <t>Tabelle xxvi: Sterbefälle nach Stadtteilen</t>
  </si>
  <si>
    <t>Tabelle xxvii: Natürlicher Bevölkerungsssaldo nach Stadtteilen</t>
  </si>
  <si>
    <t>Tabelle xxix: Einpersonenhaushalte nach Stadtteilen</t>
  </si>
  <si>
    <t>1 Person</t>
  </si>
  <si>
    <t>Anzahl Einpersonenhaushalte</t>
  </si>
  <si>
    <t>Anteil an Privathaushalten in %</t>
  </si>
  <si>
    <t>in Prozentpunkten</t>
  </si>
  <si>
    <t>Anteil an Einpersonenhaushalten in %</t>
  </si>
  <si>
    <t>Quelle: Einwohnerregister</t>
  </si>
  <si>
    <t>Tabelle xxxi: Haushalte mit Kind(ern) unter 18 Jahren nach Stadtteilen</t>
  </si>
  <si>
    <t>Anzahl Haushalte mit Kindern</t>
  </si>
  <si>
    <t>Anzahl Einpersonenhaushalte von Personen 65 Jahre und älter</t>
  </si>
  <si>
    <t>Tabelle xxxii: Alleinerziehende nach Stadtteilen</t>
  </si>
  <si>
    <t>Anzahl Alleinerziehende</t>
  </si>
  <si>
    <t>Anteil an Haushalten mit Kind(ern)                  in %</t>
  </si>
  <si>
    <t>Tabelle ix: Hochaltrigenquotient und Gesamtquotient nach Stadtteilen</t>
  </si>
  <si>
    <t>Tabelle ii: Bevölkerung nach Alter, Geschlecht, Nationalität und Familienstand</t>
  </si>
  <si>
    <t>davon unter 6 Jahre</t>
  </si>
  <si>
    <t>davon 6 bis unter 18 Jahre</t>
  </si>
  <si>
    <t>davon 18 bis unter 45 Jahre</t>
  </si>
  <si>
    <t>davon 45 bis unter 65 Jahre</t>
  </si>
  <si>
    <t>davon 65 bis unter 80 Jahre</t>
  </si>
  <si>
    <t>davon 80 Jahre und älter</t>
  </si>
  <si>
    <t>Durchschnittsalter</t>
  </si>
  <si>
    <t>davon weiblich</t>
  </si>
  <si>
    <t>davon männlich</t>
  </si>
  <si>
    <t>davon deutsch</t>
  </si>
  <si>
    <t>davon nichtdeutsch</t>
  </si>
  <si>
    <t>unter 6 Jahre</t>
  </si>
  <si>
    <t>6 bis unter 18 Jahre</t>
  </si>
  <si>
    <t>18 bis unter 45 Jahre</t>
  </si>
  <si>
    <t>45 bis unter 65 Jahre</t>
  </si>
  <si>
    <t>65 bis unter 80 Jahre</t>
  </si>
  <si>
    <t>80 Jahre und älter</t>
  </si>
  <si>
    <t>noch:  Alleinerziehende nach Stadtteilen</t>
  </si>
  <si>
    <t>noch: Einpersonenhaushalte von Personen 65 Jahre und älter nach Stadtteilen</t>
  </si>
  <si>
    <t>Tabelle xiii: Bevölkerung mit Migrationshintergrund nach Alter und Geschlecht</t>
  </si>
  <si>
    <t>weiblich</t>
  </si>
  <si>
    <t>männlich</t>
  </si>
  <si>
    <t>Anmerkung: Bevölkerung mit Migrationshintergrund umfasst Nichtdeutsche und Deutsche mit Migrationshintergrund.</t>
  </si>
  <si>
    <t>Anteil der 5 häufigsten Nationen*</t>
  </si>
  <si>
    <t>Tabelle xv: Bevölkerung ohne Migrationshintergrund nach Alter und Geschlecht</t>
  </si>
  <si>
    <t>Tabelle xiv: Nichtdeutsche Bevölkerung nach Alter und Geschlecht</t>
  </si>
  <si>
    <t>Tabelle xvii: Zuzüge nach Alter, Geschlecht und Nationalität</t>
  </si>
  <si>
    <t>Tabelle xviii: Zuzüge von Deutschen nach Alter und Geschlecht</t>
  </si>
  <si>
    <t>Tabelle xix: Zuzüge von Nichtdeutschen nach Alter und Geschlecht</t>
  </si>
  <si>
    <t>Anmerkung: Fortzüge umfassen Realfortzüge und Registerbereinigungen.</t>
  </si>
  <si>
    <t>Anmerkung: Zuzüge umfassen Realzuzüge und Korrekturen von Registerbereinigungen.</t>
  </si>
  <si>
    <t>Tabelle xxi: Fortzüge nach Alter, Geschlecht und Nationalität</t>
  </si>
  <si>
    <t>Tabelle xxii: Fortzüge von Deutschen nach Alter und Geschlecht</t>
  </si>
  <si>
    <t>deutsch</t>
  </si>
  <si>
    <t>nichtdeutsch</t>
  </si>
  <si>
    <t>Bevölkerungsanteil an Personen mit Migrationshintergrund in %</t>
  </si>
  <si>
    <t>Bevölkerungsanteil an nichtdeutschen Personen in %</t>
  </si>
  <si>
    <t>Bevölkerungsanteil an Personen ohne Migrationshintergrund in %</t>
  </si>
  <si>
    <t>Tabelle xxiii: Fortzüge von Nichtdeutschen nach Alter und Geschlecht</t>
  </si>
  <si>
    <t>Tabelle xxviii: Privathaushalte nach Personenzahl</t>
  </si>
  <si>
    <t>2 Personen</t>
  </si>
  <si>
    <t>3 Personen</t>
  </si>
  <si>
    <t>4 und mehr Personen</t>
  </si>
  <si>
    <t>Anzahl Privathaushalte</t>
  </si>
  <si>
    <t>Tabelle xxx: Einpersonenhaushalte von Personen 65 Jahre und älter nach Stadtteilen</t>
  </si>
  <si>
    <t>davon ledig*</t>
  </si>
  <si>
    <t>davon verheiratet*</t>
  </si>
  <si>
    <t>davon geschieden*</t>
  </si>
  <si>
    <t>davon verwitwet*</t>
  </si>
  <si>
    <t>davon nicht bekannt*</t>
  </si>
  <si>
    <t>ledig*</t>
  </si>
  <si>
    <t>verheiratet*</t>
  </si>
  <si>
    <t>geschieden*</t>
  </si>
  <si>
    <t>verwitwet*</t>
  </si>
  <si>
    <t>nicht bekannt*</t>
  </si>
  <si>
    <t>*bezogen auf die volljährige Bevölkerung ab 18 Jahren.</t>
  </si>
  <si>
    <t>Bevölkerungsanteil an Gesamtbevölkerung in %*</t>
  </si>
  <si>
    <t>* in % der jew. Gruppe in der Gesamtbevölkerung.</t>
  </si>
  <si>
    <t>*2022: Türkei, Polen, Rumänien, Syrien, Ukraine.</t>
  </si>
  <si>
    <t>Bevölkerungsanteil an Gesamtbevölkerung in %**</t>
  </si>
  <si>
    <t>** in % der jew. Gruppe in der Gesamtbevölkerung.</t>
  </si>
  <si>
    <t>Anteil an den Zuzügen                     Nichtdeutscher in %</t>
  </si>
  <si>
    <t>Anteil an den Zuzügen                                                                             Deutscher in %</t>
  </si>
  <si>
    <t>Anteil an den Zuzügen                                  insgesamt in %</t>
  </si>
  <si>
    <t>Anteil an den Fortzügen                                  insgesamt in %</t>
  </si>
  <si>
    <t>Anteil an den Fortzügen                                                                             Deutscher in %</t>
  </si>
  <si>
    <t>Anteil an den Fortzügen                                                                             Nichtdeutscher in %</t>
  </si>
  <si>
    <t>2022*</t>
  </si>
  <si>
    <t>Natürlicher Bevölkerungssaldo                                                          pro 1 000 Einwohner:innen</t>
  </si>
  <si>
    <t>233 957</t>
  </si>
  <si>
    <t>234 475</t>
  </si>
  <si>
    <t>31 585</t>
  </si>
  <si>
    <t>31 842</t>
  </si>
  <si>
    <t>10 111</t>
  </si>
  <si>
    <t>10 019</t>
  </si>
  <si>
    <t>17 118</t>
  </si>
  <si>
    <t>17 324</t>
  </si>
  <si>
    <t>22 440</t>
  </si>
  <si>
    <t>22 622</t>
  </si>
  <si>
    <t>17 101</t>
  </si>
  <si>
    <t>17 050</t>
  </si>
  <si>
    <t>6 980</t>
  </si>
  <si>
    <t>7 024</t>
  </si>
  <si>
    <t>3 493</t>
  </si>
  <si>
    <t>3 545</t>
  </si>
  <si>
    <t>7 183</t>
  </si>
  <si>
    <t>7 156</t>
  </si>
  <si>
    <t>4 548</t>
  </si>
  <si>
    <t>4 591</t>
  </si>
  <si>
    <t>4 034</t>
  </si>
  <si>
    <t>4 023</t>
  </si>
  <si>
    <t>6 916</t>
  </si>
  <si>
    <t>6 956</t>
  </si>
  <si>
    <t>20 592</t>
  </si>
  <si>
    <t>20 617</t>
  </si>
  <si>
    <t>5 963</t>
  </si>
  <si>
    <t>5 911</t>
  </si>
  <si>
    <t>2 493</t>
  </si>
  <si>
    <t>2 499</t>
  </si>
  <si>
    <t>12 726</t>
  </si>
  <si>
    <t>12 906</t>
  </si>
  <si>
    <t>26 026</t>
  </si>
  <si>
    <t>26 030</t>
  </si>
  <si>
    <t>18 056</t>
  </si>
  <si>
    <t>17 888</t>
  </si>
  <si>
    <t>15 896</t>
  </si>
  <si>
    <t>15 878</t>
  </si>
  <si>
    <t>Veränderung                                                 2017-2022</t>
  </si>
  <si>
    <t>Veränderung                                              2017-2022 in %</t>
  </si>
  <si>
    <t>Veränderung                                                              2017-2022 in Prozentpunkten</t>
  </si>
  <si>
    <t>12 582</t>
  </si>
  <si>
    <t>12 902</t>
  </si>
  <si>
    <t>25 382</t>
  </si>
  <si>
    <t>25 356</t>
  </si>
  <si>
    <t>76 017</t>
  </si>
  <si>
    <t>76 195</t>
  </si>
  <si>
    <t>69 959</t>
  </si>
  <si>
    <t>69 791</t>
  </si>
  <si>
    <t>34 709</t>
  </si>
  <si>
    <t>34 205</t>
  </si>
  <si>
    <t>15 308</t>
  </si>
  <si>
    <t>16 026</t>
  </si>
  <si>
    <t>118 514</t>
  </si>
  <si>
    <t>118 693</t>
  </si>
  <si>
    <t>115 443</t>
  </si>
  <si>
    <t>115 782</t>
  </si>
  <si>
    <t xml:space="preserve">193 969   </t>
  </si>
  <si>
    <t xml:space="preserve">192 972   </t>
  </si>
  <si>
    <t xml:space="preserve">40 000   </t>
  </si>
  <si>
    <t xml:space="preserve">41 502   </t>
  </si>
  <si>
    <t>55 734</t>
  </si>
  <si>
    <t>55 712</t>
  </si>
  <si>
    <t>98 113</t>
  </si>
  <si>
    <t>98 002</t>
  </si>
  <si>
    <t>20 253</t>
  </si>
  <si>
    <t>20 257</t>
  </si>
  <si>
    <t>16 169</t>
  </si>
  <si>
    <t>16 029</t>
  </si>
  <si>
    <t>5 724</t>
  </si>
  <si>
    <t>6 217</t>
  </si>
  <si>
    <t>37 964</t>
  </si>
  <si>
    <t>38 258</t>
  </si>
  <si>
    <t>5 109</t>
  </si>
  <si>
    <t>5 277</t>
  </si>
  <si>
    <t>1 686</t>
  </si>
  <si>
    <t>1 633</t>
  </si>
  <si>
    <t>2 714</t>
  </si>
  <si>
    <t>2 791</t>
  </si>
  <si>
    <t>3 680</t>
  </si>
  <si>
    <t>3 727</t>
  </si>
  <si>
    <t>3 022</t>
  </si>
  <si>
    <t>2 994</t>
  </si>
  <si>
    <t>1 245</t>
  </si>
  <si>
    <t>1 272</t>
  </si>
  <si>
    <t>1 478</t>
  </si>
  <si>
    <t>1 441</t>
  </si>
  <si>
    <t>1 018</t>
  </si>
  <si>
    <t>1 054</t>
  </si>
  <si>
    <t>3 123</t>
  </si>
  <si>
    <t>3 125</t>
  </si>
  <si>
    <t>2 242</t>
  </si>
  <si>
    <t>2 273</t>
  </si>
  <si>
    <t>4 194</t>
  </si>
  <si>
    <t>4 190</t>
  </si>
  <si>
    <t>2 654</t>
  </si>
  <si>
    <t>2 638</t>
  </si>
  <si>
    <t>2 463</t>
  </si>
  <si>
    <t>2 437</t>
  </si>
  <si>
    <t xml:space="preserve">76 017   </t>
  </si>
  <si>
    <t xml:space="preserve">76 195   </t>
  </si>
  <si>
    <t xml:space="preserve">13 314   </t>
  </si>
  <si>
    <t xml:space="preserve">13 329   </t>
  </si>
  <si>
    <t xml:space="preserve">3 223   </t>
  </si>
  <si>
    <t xml:space="preserve">3 271   </t>
  </si>
  <si>
    <t xml:space="preserve">3 239   </t>
  </si>
  <si>
    <t xml:space="preserve">5 317   </t>
  </si>
  <si>
    <t xml:space="preserve">5 397   </t>
  </si>
  <si>
    <t xml:space="preserve">8 504   </t>
  </si>
  <si>
    <t xml:space="preserve">8 602   </t>
  </si>
  <si>
    <t xml:space="preserve">6 885   </t>
  </si>
  <si>
    <t xml:space="preserve">6 864   </t>
  </si>
  <si>
    <t xml:space="preserve">1 861   </t>
  </si>
  <si>
    <t xml:space="preserve">1 916   </t>
  </si>
  <si>
    <t xml:space="preserve">2 483   </t>
  </si>
  <si>
    <t xml:space="preserve">2 478   </t>
  </si>
  <si>
    <t xml:space="preserve">1 043   </t>
  </si>
  <si>
    <t xml:space="preserve">1 052   </t>
  </si>
  <si>
    <t xml:space="preserve">2 082   </t>
  </si>
  <si>
    <t xml:space="preserve">2 147   </t>
  </si>
  <si>
    <t xml:space="preserve">5 355   </t>
  </si>
  <si>
    <t xml:space="preserve">5 314   </t>
  </si>
  <si>
    <t xml:space="preserve">1 765   </t>
  </si>
  <si>
    <t xml:space="preserve">1 715   </t>
  </si>
  <si>
    <t xml:space="preserve">4 037   </t>
  </si>
  <si>
    <t xml:space="preserve">4 126   </t>
  </si>
  <si>
    <t xml:space="preserve">7 520   </t>
  </si>
  <si>
    <t xml:space="preserve">7 569   </t>
  </si>
  <si>
    <t xml:space="preserve">5 798   </t>
  </si>
  <si>
    <t xml:space="preserve">5 675   </t>
  </si>
  <si>
    <t xml:space="preserve">4 301   </t>
  </si>
  <si>
    <t xml:space="preserve">4 312   </t>
  </si>
  <si>
    <t xml:space="preserve">69 959   </t>
  </si>
  <si>
    <t xml:space="preserve">69 791   </t>
  </si>
  <si>
    <t xml:space="preserve">8 156   </t>
  </si>
  <si>
    <t xml:space="preserve">8 256   </t>
  </si>
  <si>
    <t xml:space="preserve">3 205   </t>
  </si>
  <si>
    <t xml:space="preserve">5 213   </t>
  </si>
  <si>
    <t xml:space="preserve">5 200   </t>
  </si>
  <si>
    <t xml:space="preserve">5 987   </t>
  </si>
  <si>
    <t xml:space="preserve">6 016   </t>
  </si>
  <si>
    <t xml:space="preserve">4 534   </t>
  </si>
  <si>
    <t xml:space="preserve">4 553   </t>
  </si>
  <si>
    <t xml:space="preserve">2 149   </t>
  </si>
  <si>
    <t xml:space="preserve">2 138   </t>
  </si>
  <si>
    <t xml:space="preserve">1 200   </t>
  </si>
  <si>
    <t xml:space="preserve">1 224   </t>
  </si>
  <si>
    <t xml:space="preserve">2 222   </t>
  </si>
  <si>
    <t xml:space="preserve">2 225   </t>
  </si>
  <si>
    <t xml:space="preserve">1 452   </t>
  </si>
  <si>
    <t xml:space="preserve">1 471   </t>
  </si>
  <si>
    <t xml:space="preserve">1 385   </t>
  </si>
  <si>
    <t xml:space="preserve">1 366   </t>
  </si>
  <si>
    <t xml:space="preserve">2 080   </t>
  </si>
  <si>
    <t xml:space="preserve">2 046   </t>
  </si>
  <si>
    <t xml:space="preserve">6 411   </t>
  </si>
  <si>
    <t xml:space="preserve">6 406   </t>
  </si>
  <si>
    <t xml:space="preserve">1 821   </t>
  </si>
  <si>
    <t xml:space="preserve">1 817   </t>
  </si>
  <si>
    <t xml:space="preserve">3 954   </t>
  </si>
  <si>
    <t xml:space="preserve">3 998   </t>
  </si>
  <si>
    <t xml:space="preserve">7 995   </t>
  </si>
  <si>
    <t xml:space="preserve">7 906   </t>
  </si>
  <si>
    <t xml:space="preserve">5 787   </t>
  </si>
  <si>
    <t xml:space="preserve">5 773   </t>
  </si>
  <si>
    <t xml:space="preserve">5 283   </t>
  </si>
  <si>
    <t xml:space="preserve">5 161   </t>
  </si>
  <si>
    <t xml:space="preserve">34 709   </t>
  </si>
  <si>
    <t xml:space="preserve">34 205   </t>
  </si>
  <si>
    <t xml:space="preserve">3 444   </t>
  </si>
  <si>
    <t xml:space="preserve">3 359   </t>
  </si>
  <si>
    <t xml:space="preserve">1 331   </t>
  </si>
  <si>
    <t xml:space="preserve">1 314   </t>
  </si>
  <si>
    <t xml:space="preserve">2 695   </t>
  </si>
  <si>
    <t xml:space="preserve">2 696   </t>
  </si>
  <si>
    <t xml:space="preserve">3 011   </t>
  </si>
  <si>
    <t xml:space="preserve">2 939   </t>
  </si>
  <si>
    <t xml:space="preserve">1 852   </t>
  </si>
  <si>
    <t xml:space="preserve">1 807   </t>
  </si>
  <si>
    <t xml:space="preserve">1 077   </t>
  </si>
  <si>
    <t xml:space="preserve">1 042   </t>
  </si>
  <si>
    <t xml:space="preserve">1 141   </t>
  </si>
  <si>
    <t xml:space="preserve">1 132   </t>
  </si>
  <si>
    <t xml:space="preserve">3 937   </t>
  </si>
  <si>
    <t xml:space="preserve">3 874   </t>
  </si>
  <si>
    <t xml:space="preserve">1 747   </t>
  </si>
  <si>
    <t xml:space="preserve">1 727   </t>
  </si>
  <si>
    <t xml:space="preserve">4 452   </t>
  </si>
  <si>
    <t xml:space="preserve">4 407   </t>
  </si>
  <si>
    <t xml:space="preserve">2 645   </t>
  </si>
  <si>
    <t xml:space="preserve">2 578   </t>
  </si>
  <si>
    <t xml:space="preserve">2 748   </t>
  </si>
  <si>
    <t xml:space="preserve">2 785   </t>
  </si>
  <si>
    <t>1 562</t>
  </si>
  <si>
    <t>1 621</t>
  </si>
  <si>
    <t>1 179</t>
  </si>
  <si>
    <t>1 240</t>
  </si>
  <si>
    <t>1 258</t>
  </si>
  <si>
    <t>1 338</t>
  </si>
  <si>
    <t>1 766</t>
  </si>
  <si>
    <t>1 898</t>
  </si>
  <si>
    <t>1 865</t>
  </si>
  <si>
    <t>1 958</t>
  </si>
  <si>
    <t>1 172</t>
  </si>
  <si>
    <t>1 224</t>
  </si>
  <si>
    <t>1 101</t>
  </si>
  <si>
    <t>1 183</t>
  </si>
  <si>
    <t>Veränderung                                                              2017-2022</t>
  </si>
  <si>
    <t>84 048</t>
  </si>
  <si>
    <t>87 925</t>
  </si>
  <si>
    <t>+1 636</t>
  </si>
  <si>
    <t>+2 429</t>
  </si>
  <si>
    <t>+3 877</t>
  </si>
  <si>
    <t>16 545</t>
  </si>
  <si>
    <t>17 402</t>
  </si>
  <si>
    <t>3 903</t>
  </si>
  <si>
    <t>3 992</t>
  </si>
  <si>
    <t>5 709</t>
  </si>
  <si>
    <t>6 063</t>
  </si>
  <si>
    <t>10 320</t>
  </si>
  <si>
    <t>10 867</t>
  </si>
  <si>
    <t>10 192</t>
  </si>
  <si>
    <t>10 375</t>
  </si>
  <si>
    <t>2 532</t>
  </si>
  <si>
    <t>2 732</t>
  </si>
  <si>
    <t>4 551</t>
  </si>
  <si>
    <t>4 639</t>
  </si>
  <si>
    <t>2 124</t>
  </si>
  <si>
    <t>2 239</t>
  </si>
  <si>
    <t>4 167</t>
  </si>
  <si>
    <t>4 355</t>
  </si>
  <si>
    <t>1 855</t>
  </si>
  <si>
    <t>1 954</t>
  </si>
  <si>
    <t>4 107</t>
  </si>
  <si>
    <t>4 445</t>
  </si>
  <si>
    <t>8 021</t>
  </si>
  <si>
    <t>8 372</t>
  </si>
  <si>
    <t>4 764</t>
  </si>
  <si>
    <t>4 898</t>
  </si>
  <si>
    <t>2 838</t>
  </si>
  <si>
    <t>3 000</t>
  </si>
  <si>
    <t>40 000</t>
  </si>
  <si>
    <t>41 502</t>
  </si>
  <si>
    <t>+1 844</t>
  </si>
  <si>
    <t>+1 502</t>
  </si>
  <si>
    <t>10 658</t>
  </si>
  <si>
    <t>11 340</t>
  </si>
  <si>
    <t>1 488</t>
  </si>
  <si>
    <t>1 510</t>
  </si>
  <si>
    <t>2 254</t>
  </si>
  <si>
    <t>2 345</t>
  </si>
  <si>
    <t>6 496</t>
  </si>
  <si>
    <t>6 776</t>
  </si>
  <si>
    <t>5 837</t>
  </si>
  <si>
    <t>5 973</t>
  </si>
  <si>
    <t>1 003</t>
  </si>
  <si>
    <t>1 282</t>
  </si>
  <si>
    <t>1 373</t>
  </si>
  <si>
    <t>1 463</t>
  </si>
  <si>
    <t>1 444</t>
  </si>
  <si>
    <t>1 620</t>
  </si>
  <si>
    <t>1 713</t>
  </si>
  <si>
    <t>3 232</t>
  </si>
  <si>
    <t>3 239</t>
  </si>
  <si>
    <t>1 792</t>
  </si>
  <si>
    <t xml:space="preserve">149 921   </t>
  </si>
  <si>
    <t xml:space="preserve">146 549   </t>
  </si>
  <si>
    <t xml:space="preserve">-1 834   </t>
  </si>
  <si>
    <t xml:space="preserve">-1 818   </t>
  </si>
  <si>
    <t xml:space="preserve">-3 372   </t>
  </si>
  <si>
    <t xml:space="preserve">15 040   </t>
  </si>
  <si>
    <t xml:space="preserve">14 439   </t>
  </si>
  <si>
    <t xml:space="preserve">6 209   </t>
  </si>
  <si>
    <t xml:space="preserve">6 028   </t>
  </si>
  <si>
    <t xml:space="preserve">11 410   </t>
  </si>
  <si>
    <t xml:space="preserve">11 261   </t>
  </si>
  <si>
    <t xml:space="preserve">12 122   </t>
  </si>
  <si>
    <t xml:space="preserve">11 756   </t>
  </si>
  <si>
    <t xml:space="preserve">6 911   </t>
  </si>
  <si>
    <t xml:space="preserve">6 675   </t>
  </si>
  <si>
    <t xml:space="preserve">4 448   </t>
  </si>
  <si>
    <t xml:space="preserve">4 291   </t>
  </si>
  <si>
    <t xml:space="preserve">2 880   </t>
  </si>
  <si>
    <t xml:space="preserve">2 864   </t>
  </si>
  <si>
    <t xml:space="preserve">2 632   </t>
  </si>
  <si>
    <t xml:space="preserve">2 517   </t>
  </si>
  <si>
    <t xml:space="preserve">3 939   </t>
  </si>
  <si>
    <t xml:space="preserve">3 418   </t>
  </si>
  <si>
    <t xml:space="preserve">3 360   </t>
  </si>
  <si>
    <t xml:space="preserve">4 792   </t>
  </si>
  <si>
    <t xml:space="preserve">4 717   </t>
  </si>
  <si>
    <t xml:space="preserve">16 425   </t>
  </si>
  <si>
    <t xml:space="preserve">16 262   </t>
  </si>
  <si>
    <t xml:space="preserve">4 108   </t>
  </si>
  <si>
    <t xml:space="preserve">3 957   </t>
  </si>
  <si>
    <t xml:space="preserve">2 037   </t>
  </si>
  <si>
    <t xml:space="preserve">2 025   </t>
  </si>
  <si>
    <t xml:space="preserve">1 990   </t>
  </si>
  <si>
    <t xml:space="preserve">8 619   </t>
  </si>
  <si>
    <t xml:space="preserve">8 461   </t>
  </si>
  <si>
    <t xml:space="preserve">18 005   </t>
  </si>
  <si>
    <t xml:space="preserve">17 658   </t>
  </si>
  <si>
    <t xml:space="preserve">13 292   </t>
  </si>
  <si>
    <t xml:space="preserve">12 989   </t>
  </si>
  <si>
    <t xml:space="preserve">13 058   </t>
  </si>
  <si>
    <t xml:space="preserve">12 878   </t>
  </si>
  <si>
    <t xml:space="preserve">7 083 </t>
  </si>
  <si>
    <t xml:space="preserve">7 325 </t>
  </si>
  <si>
    <t xml:space="preserve">13 197 </t>
  </si>
  <si>
    <t xml:space="preserve">13 397 </t>
  </si>
  <si>
    <t xml:space="preserve">33 682 </t>
  </si>
  <si>
    <t xml:space="preserve">34 316 </t>
  </si>
  <si>
    <t xml:space="preserve">20 715 </t>
  </si>
  <si>
    <t xml:space="preserve">21 463 </t>
  </si>
  <si>
    <t xml:space="preserve">7 343 </t>
  </si>
  <si>
    <t xml:space="preserve">8 268 </t>
  </si>
  <si>
    <t xml:space="preserve">2 028 </t>
  </si>
  <si>
    <t xml:space="preserve">3 156 </t>
  </si>
  <si>
    <t xml:space="preserve">40 000 </t>
  </si>
  <si>
    <t xml:space="preserve">41 502 </t>
  </si>
  <si>
    <t xml:space="preserve">+1 844 </t>
  </si>
  <si>
    <t xml:space="preserve">+1 502 </t>
  </si>
  <si>
    <t xml:space="preserve">2 267 </t>
  </si>
  <si>
    <t xml:space="preserve">2 420 </t>
  </si>
  <si>
    <t xml:space="preserve">3 781 </t>
  </si>
  <si>
    <t xml:space="preserve">4 119 </t>
  </si>
  <si>
    <t xml:space="preserve">19 379 </t>
  </si>
  <si>
    <t xml:space="preserve">19 772 </t>
  </si>
  <si>
    <t xml:space="preserve">10 283 </t>
  </si>
  <si>
    <t xml:space="preserve">10 844 </t>
  </si>
  <si>
    <t xml:space="preserve">3 514 </t>
  </si>
  <si>
    <t xml:space="preserve">3 499 </t>
  </si>
  <si>
    <t xml:space="preserve">18 841 </t>
  </si>
  <si>
    <t xml:space="preserve">19 575 </t>
  </si>
  <si>
    <t xml:space="preserve">21 159 </t>
  </si>
  <si>
    <t xml:space="preserve">21 927 </t>
  </si>
  <si>
    <t xml:space="preserve">-1 834 </t>
  </si>
  <si>
    <t xml:space="preserve">-1 818 </t>
  </si>
  <si>
    <t xml:space="preserve">-3 372 </t>
  </si>
  <si>
    <t xml:space="preserve">5 480 </t>
  </si>
  <si>
    <t xml:space="preserve">5 577 </t>
  </si>
  <si>
    <t xml:space="preserve">12 181 </t>
  </si>
  <si>
    <t xml:space="preserve">11 959 </t>
  </si>
  <si>
    <t xml:space="preserve">42 329 </t>
  </si>
  <si>
    <t xml:space="preserve">41 878 </t>
  </si>
  <si>
    <t xml:space="preserve">49 257 </t>
  </si>
  <si>
    <t xml:space="preserve">48 329 </t>
  </si>
  <si>
    <t xml:space="preserve">27 379 </t>
  </si>
  <si>
    <t xml:space="preserve">25 936 </t>
  </si>
  <si>
    <t xml:space="preserve">13 295 </t>
  </si>
  <si>
    <t xml:space="preserve">12 870 </t>
  </si>
  <si>
    <t xml:space="preserve">77 652 </t>
  </si>
  <si>
    <t xml:space="preserve">75 682 </t>
  </si>
  <si>
    <t xml:space="preserve">72 269 </t>
  </si>
  <si>
    <t xml:space="preserve">70 867 </t>
  </si>
  <si>
    <t xml:space="preserve">12 427  </t>
  </si>
  <si>
    <t xml:space="preserve">11 976  </t>
  </si>
  <si>
    <t xml:space="preserve">2 951  </t>
  </si>
  <si>
    <t xml:space="preserve">2 879  </t>
  </si>
  <si>
    <t xml:space="preserve">1 953  </t>
  </si>
  <si>
    <t xml:space="preserve">1 599  </t>
  </si>
  <si>
    <t xml:space="preserve">1 404  </t>
  </si>
  <si>
    <t xml:space="preserve">1 088  </t>
  </si>
  <si>
    <t xml:space="preserve">1 021  </t>
  </si>
  <si>
    <t xml:space="preserve">6 157   </t>
  </si>
  <si>
    <t xml:space="preserve">6 149   </t>
  </si>
  <si>
    <t xml:space="preserve">6 270   </t>
  </si>
  <si>
    <t xml:space="preserve">5 827   </t>
  </si>
  <si>
    <t xml:space="preserve">3 926   </t>
  </si>
  <si>
    <t xml:space="preserve">3 836   </t>
  </si>
  <si>
    <t xml:space="preserve">1 000   </t>
  </si>
  <si>
    <t xml:space="preserve">2 924   </t>
  </si>
  <si>
    <t xml:space="preserve">3 233   </t>
  </si>
  <si>
    <t xml:space="preserve">3 285   </t>
  </si>
  <si>
    <t>Veränderung                                              2027-2022 in %</t>
  </si>
  <si>
    <t xml:space="preserve">4 317   </t>
  </si>
  <si>
    <t xml:space="preserve">3 949   </t>
  </si>
  <si>
    <t xml:space="preserve">2 431   </t>
  </si>
  <si>
    <t xml:space="preserve">2 318   </t>
  </si>
  <si>
    <t xml:space="preserve">3 839   </t>
  </si>
  <si>
    <t xml:space="preserve">3 509   </t>
  </si>
  <si>
    <t xml:space="preserve">11 039  </t>
  </si>
  <si>
    <t xml:space="preserve">10 872  </t>
  </si>
  <si>
    <t xml:space="preserve">-1 792  </t>
  </si>
  <si>
    <t xml:space="preserve">2 402  </t>
  </si>
  <si>
    <t xml:space="preserve">2 360  </t>
  </si>
  <si>
    <t xml:space="preserve">1 693  </t>
  </si>
  <si>
    <t xml:space="preserve">1 754  </t>
  </si>
  <si>
    <t xml:space="preserve">1 334  </t>
  </si>
  <si>
    <t xml:space="preserve">1 237  </t>
  </si>
  <si>
    <t xml:space="preserve">7 270   </t>
  </si>
  <si>
    <t xml:space="preserve">7 113   </t>
  </si>
  <si>
    <t xml:space="preserve">1 804   </t>
  </si>
  <si>
    <t xml:space="preserve">1 729   </t>
  </si>
  <si>
    <t xml:space="preserve">4 800   </t>
  </si>
  <si>
    <t xml:space="preserve">4 688   </t>
  </si>
  <si>
    <t xml:space="preserve">6 239   </t>
  </si>
  <si>
    <t xml:space="preserve">6 184   </t>
  </si>
  <si>
    <t xml:space="preserve">6 719   </t>
  </si>
  <si>
    <t xml:space="preserve">6 852   </t>
  </si>
  <si>
    <t xml:space="preserve">4 320   </t>
  </si>
  <si>
    <t xml:space="preserve">4 020   </t>
  </si>
  <si>
    <t>-1 027</t>
  </si>
  <si>
    <t xml:space="preserve">4 305   </t>
  </si>
  <si>
    <t xml:space="preserve">4 331   </t>
  </si>
  <si>
    <t xml:space="preserve">1 106   </t>
  </si>
  <si>
    <t xml:space="preserve">1 081   </t>
  </si>
  <si>
    <t xml:space="preserve">3 175   </t>
  </si>
  <si>
    <t xml:space="preserve">3 219   </t>
  </si>
  <si>
    <t xml:space="preserve">3 544   </t>
  </si>
  <si>
    <t xml:space="preserve">3 633   </t>
  </si>
  <si>
    <t xml:space="preserve">2 965   </t>
  </si>
  <si>
    <t xml:space="preserve">2 782   </t>
  </si>
  <si>
    <t xml:space="preserve">1 625   </t>
  </si>
  <si>
    <t xml:space="preserve">1 469   </t>
  </si>
  <si>
    <t xml:space="preserve">2 551   </t>
  </si>
  <si>
    <t xml:space="preserve">1 388  </t>
  </si>
  <si>
    <t xml:space="preserve">1 104  </t>
  </si>
  <si>
    <t xml:space="preserve">-1 206  </t>
  </si>
  <si>
    <t xml:space="preserve">+1 066  </t>
  </si>
  <si>
    <t xml:space="preserve">   </t>
  </si>
  <si>
    <t xml:space="preserve">2 033  </t>
  </si>
  <si>
    <t xml:space="preserve">2 037  </t>
  </si>
  <si>
    <t xml:space="preserve">2 805  </t>
  </si>
  <si>
    <t xml:space="preserve">2 659  </t>
  </si>
  <si>
    <t xml:space="preserve">119 589   </t>
  </si>
  <si>
    <t xml:space="preserve">120 194   </t>
  </si>
  <si>
    <t xml:space="preserve">56 081   </t>
  </si>
  <si>
    <t xml:space="preserve">56 611   </t>
  </si>
  <si>
    <t xml:space="preserve">35 245   </t>
  </si>
  <si>
    <t xml:space="preserve">35 287   </t>
  </si>
  <si>
    <t xml:space="preserve">14 111   </t>
  </si>
  <si>
    <t xml:space="preserve">14 043   </t>
  </si>
  <si>
    <t xml:space="preserve">14 152   </t>
  </si>
  <si>
    <t xml:space="preserve">14 253   </t>
  </si>
  <si>
    <t xml:space="preserve">10 960   </t>
  </si>
  <si>
    <t xml:space="preserve">10 768   </t>
  </si>
  <si>
    <t xml:space="preserve">2 171   </t>
  </si>
  <si>
    <t xml:space="preserve">2 226   </t>
  </si>
  <si>
    <t xml:space="preserve">4 053   </t>
  </si>
  <si>
    <t xml:space="preserve">4 089   </t>
  </si>
  <si>
    <t xml:space="preserve">7 489   </t>
  </si>
  <si>
    <t xml:space="preserve">7 631   </t>
  </si>
  <si>
    <t xml:space="preserve">4 311   </t>
  </si>
  <si>
    <t xml:space="preserve">4 595   </t>
  </si>
  <si>
    <t xml:space="preserve">1 208   </t>
  </si>
  <si>
    <t xml:space="preserve">1 210   </t>
  </si>
  <si>
    <t xml:space="preserve">1 096   </t>
  </si>
  <si>
    <t xml:space="preserve">1 095   </t>
  </si>
  <si>
    <t xml:space="preserve">1 381   </t>
  </si>
  <si>
    <t xml:space="preserve">5 084   </t>
  </si>
  <si>
    <t xml:space="preserve">5 159   </t>
  </si>
  <si>
    <t xml:space="preserve">1 503   </t>
  </si>
  <si>
    <t xml:space="preserve">1 435   </t>
  </si>
  <si>
    <t xml:space="preserve">2 345   </t>
  </si>
  <si>
    <t xml:space="preserve">2 418   </t>
  </si>
  <si>
    <t xml:space="preserve">5 179   </t>
  </si>
  <si>
    <t xml:space="preserve">5 217   </t>
  </si>
  <si>
    <t xml:space="preserve">3 958   </t>
  </si>
  <si>
    <t xml:space="preserve">3 973   </t>
  </si>
  <si>
    <t xml:space="preserve">2 874   </t>
  </si>
  <si>
    <t xml:space="preserve">2 928   </t>
  </si>
  <si>
    <t xml:space="preserve">17 795   </t>
  </si>
  <si>
    <t xml:space="preserve">17 683   </t>
  </si>
  <si>
    <t xml:space="preserve">2 304   </t>
  </si>
  <si>
    <t xml:space="preserve">2 059   </t>
  </si>
  <si>
    <t xml:space="preserve">1 371   </t>
  </si>
  <si>
    <t xml:space="preserve">1 406   </t>
  </si>
  <si>
    <t xml:space="preserve">2 019   </t>
  </si>
  <si>
    <t xml:space="preserve">2 141   </t>
  </si>
  <si>
    <t xml:space="preserve">2 158   </t>
  </si>
  <si>
    <t xml:space="preserve">1 982   </t>
  </si>
  <si>
    <t xml:space="preserve">2 022   </t>
  </si>
  <si>
    <t xml:space="preserve">1 211   </t>
  </si>
  <si>
    <t xml:space="preserve">1 233   </t>
  </si>
  <si>
    <t xml:space="preserve">1 105   </t>
  </si>
  <si>
    <t xml:space="preserve">22 609   </t>
  </si>
  <si>
    <t xml:space="preserve">22 781   </t>
  </si>
  <si>
    <t xml:space="preserve">2 887   </t>
  </si>
  <si>
    <t xml:space="preserve">2 983   </t>
  </si>
  <si>
    <t xml:space="preserve">1 002   </t>
  </si>
  <si>
    <t xml:space="preserve">1 676   </t>
  </si>
  <si>
    <t xml:space="preserve">1 703   </t>
  </si>
  <si>
    <t xml:space="preserve">2 104   </t>
  </si>
  <si>
    <t xml:space="preserve">2 116   </t>
  </si>
  <si>
    <t xml:space="preserve">1 890   </t>
  </si>
  <si>
    <t xml:space="preserve">1 881   </t>
  </si>
  <si>
    <t xml:space="preserve">1 361   </t>
  </si>
  <si>
    <t xml:space="preserve">1 380   </t>
  </si>
  <si>
    <t xml:space="preserve">2 504   </t>
  </si>
  <si>
    <t xml:space="preserve">2 513   </t>
  </si>
  <si>
    <t xml:space="preserve">1 653   </t>
  </si>
  <si>
    <t xml:space="preserve">1 651   </t>
  </si>
  <si>
    <t xml:space="preserve">1 542   </t>
  </si>
  <si>
    <t xml:space="preserve">1 519   </t>
  </si>
  <si>
    <t xml:space="preserve">5 519   </t>
  </si>
  <si>
    <t xml:space="preserve">5 621   </t>
  </si>
  <si>
    <t xml:space="preserve">1 033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</si>
</sst>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.0"/>
    <numFmt numFmtId="165" formatCode="\+#\ ###________;\-#\ ###________"/>
    <numFmt numFmtId="166" formatCode="\+0.0________;\-0.0________"/>
    <numFmt numFmtId="167" formatCode="\x________"/>
    <numFmt numFmtId="168" formatCode="0.0________"/>
    <numFmt numFmtId="169" formatCode="#\ ###______"/>
    <numFmt numFmtId="170" formatCode="\-______"/>
    <numFmt numFmtId="171" formatCode="\+#\ ###______;\-#\ ###______"/>
    <numFmt numFmtId="172" formatCode="\+0.0______;\-0.0______"/>
    <numFmt numFmtId="173" formatCode="0.0______"/>
    <numFmt numFmtId="17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MetaKorrespondenz"/>
      <family val="2"/>
    </font>
    <font>
      <sz val="11"/>
      <color theme="1"/>
      <name val="MetaKorrespondenz"/>
      <family val="2"/>
    </font>
    <font>
      <b/>
      <sz val="9"/>
      <color theme="0"/>
      <name val="MetaKorrespondenz"/>
      <family val="2"/>
    </font>
    <font>
      <b/>
      <sz val="9"/>
      <color theme="1"/>
      <name val="MetaKorrespondenz"/>
      <family val="2"/>
    </font>
    <font>
      <sz val="9"/>
      <color theme="1"/>
      <name val="MetaKorrespondenz"/>
      <family val="2"/>
    </font>
    <font>
      <i/>
      <sz val="9"/>
      <color theme="1"/>
      <name val="MetaKorrespondenz"/>
      <family val="2"/>
    </font>
    <font>
      <b/>
      <sz val="11"/>
      <color theme="2" tint="-0.499984740745262"/>
      <name val="MetaKorrespondenz"/>
      <family val="2"/>
    </font>
    <font>
      <sz val="11"/>
      <color theme="2" tint="-0.499984740745262"/>
      <name val="MetaKorrespondenz"/>
      <family val="2"/>
    </font>
    <font>
      <sz val="9"/>
      <color rgb="FF000000"/>
      <name val="MetaKorrespondenz"/>
      <family val="2"/>
    </font>
    <font>
      <b/>
      <sz val="9"/>
      <color rgb="FF000000"/>
      <name val="MetaKorrespondenz"/>
      <family val="2"/>
    </font>
    <font>
      <sz val="10"/>
      <color theme="2" tint="-0.499984740745262"/>
      <name val="MetaKorrespondenz"/>
      <family val="2"/>
    </font>
    <font>
      <sz val="10"/>
      <color theme="1"/>
      <name val="MetaKorrespondenz"/>
      <family val="2"/>
    </font>
    <font>
      <sz val="10"/>
      <name val="MetaKorrespondenz"/>
      <family val="2"/>
    </font>
    <font>
      <b/>
      <sz val="10"/>
      <color theme="1"/>
      <name val="MetaKorrespondenz"/>
      <family val="2"/>
    </font>
  </fonts>
  <fills count="3">
    <fill>
      <patternFill patternType="none"/>
    </fill>
    <fill>
      <patternFill patternType="gray125"/>
    </fill>
    <fill>
      <patternFill patternType="solid">
        <fgColor rgb="FF00A0A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65" fontId="4" fillId="0" borderId="0" xfId="0" applyNumberFormat="1" applyFont="1"/>
    <xf numFmtId="166" fontId="4" fillId="0" borderId="0" xfId="0" applyNumberFormat="1" applyFont="1"/>
    <xf numFmtId="0" fontId="5" fillId="0" borderId="0" xfId="0" applyFont="1"/>
    <xf numFmtId="165" fontId="5" fillId="0" borderId="0" xfId="0" applyNumberFormat="1" applyFont="1"/>
    <xf numFmtId="166" fontId="5" fillId="0" borderId="0" xfId="0" applyNumberFormat="1" applyFont="1"/>
    <xf numFmtId="0" fontId="5" fillId="0" borderId="0" xfId="0" applyFont="1" applyAlignment="1">
      <alignment horizontal="left"/>
    </xf>
    <xf numFmtId="167" fontId="5" fillId="0" borderId="0" xfId="0" applyNumberFormat="1" applyFont="1"/>
    <xf numFmtId="168" fontId="5" fillId="0" borderId="0" xfId="0" applyNumberFormat="1" applyFont="1" applyAlignment="1">
      <alignment horizontal="right"/>
    </xf>
    <xf numFmtId="164" fontId="2" fillId="0" borderId="0" xfId="0" applyNumberFormat="1" applyFont="1"/>
    <xf numFmtId="0" fontId="4" fillId="0" borderId="2" xfId="0" applyFont="1" applyBorder="1"/>
    <xf numFmtId="165" fontId="5" fillId="0" borderId="2" xfId="0" applyNumberFormat="1" applyFont="1" applyBorder="1"/>
    <xf numFmtId="166" fontId="5" fillId="0" borderId="2" xfId="0" applyNumberFormat="1" applyFont="1" applyBorder="1"/>
    <xf numFmtId="0" fontId="5" fillId="0" borderId="0" xfId="0" applyFont="1" applyBorder="1"/>
    <xf numFmtId="165" fontId="5" fillId="0" borderId="0" xfId="0" applyNumberFormat="1" applyFont="1" applyBorder="1"/>
    <xf numFmtId="166" fontId="5" fillId="0" borderId="0" xfId="0" applyNumberFormat="1" applyFont="1" applyBorder="1"/>
    <xf numFmtId="168" fontId="5" fillId="0" borderId="2" xfId="0" applyNumberFormat="1" applyFont="1" applyBorder="1" applyAlignment="1">
      <alignment horizontal="right"/>
    </xf>
    <xf numFmtId="0" fontId="2" fillId="0" borderId="2" xfId="0" applyFont="1" applyBorder="1"/>
    <xf numFmtId="0" fontId="5" fillId="0" borderId="2" xfId="0" applyFont="1" applyBorder="1"/>
    <xf numFmtId="169" fontId="4" fillId="0" borderId="0" xfId="0" applyNumberFormat="1" applyFont="1"/>
    <xf numFmtId="169" fontId="5" fillId="0" borderId="0" xfId="0" applyNumberFormat="1" applyFont="1"/>
    <xf numFmtId="170" fontId="5" fillId="0" borderId="0" xfId="0" applyNumberFormat="1" applyFont="1"/>
    <xf numFmtId="0" fontId="6" fillId="0" borderId="0" xfId="0" applyFont="1"/>
    <xf numFmtId="171" fontId="5" fillId="0" borderId="0" xfId="0" applyNumberFormat="1" applyFont="1"/>
    <xf numFmtId="172" fontId="5" fillId="0" borderId="0" xfId="0" applyNumberFormat="1" applyFont="1" applyBorder="1"/>
    <xf numFmtId="0" fontId="8" fillId="0" borderId="0" xfId="0" applyFont="1"/>
    <xf numFmtId="0" fontId="8" fillId="0" borderId="0" xfId="0" applyFont="1" applyAlignment="1"/>
    <xf numFmtId="168" fontId="4" fillId="0" borderId="0" xfId="0" applyNumberFormat="1" applyFont="1" applyAlignment="1">
      <alignment horizontal="right"/>
    </xf>
    <xf numFmtId="166" fontId="5" fillId="0" borderId="0" xfId="0" applyNumberFormat="1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3" fontId="4" fillId="0" borderId="0" xfId="0" applyNumberFormat="1" applyFont="1"/>
    <xf numFmtId="172" fontId="5" fillId="0" borderId="0" xfId="0" applyNumberFormat="1" applyFont="1"/>
    <xf numFmtId="173" fontId="5" fillId="0" borderId="0" xfId="0" applyNumberFormat="1" applyFont="1"/>
    <xf numFmtId="173" fontId="5" fillId="0" borderId="2" xfId="0" applyNumberFormat="1" applyFont="1" applyBorder="1"/>
    <xf numFmtId="164" fontId="1" fillId="0" borderId="0" xfId="0" applyNumberFormat="1" applyFont="1"/>
    <xf numFmtId="0" fontId="1" fillId="0" borderId="2" xfId="0" applyFont="1" applyBorder="1"/>
    <xf numFmtId="0" fontId="2" fillId="0" borderId="0" xfId="0" applyFont="1" applyBorder="1"/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169" fontId="5" fillId="0" borderId="0" xfId="0" applyNumberFormat="1" applyFont="1" applyFill="1"/>
    <xf numFmtId="169" fontId="2" fillId="0" borderId="0" xfId="0" applyNumberFormat="1" applyFont="1"/>
    <xf numFmtId="166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169" fontId="4" fillId="0" borderId="2" xfId="0" applyNumberFormat="1" applyFont="1" applyBorder="1"/>
    <xf numFmtId="166" fontId="5" fillId="0" borderId="0" xfId="0" applyNumberFormat="1" applyFont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2" fontId="5" fillId="0" borderId="0" xfId="0" applyNumberFormat="1" applyFont="1" applyAlignment="1">
      <alignment horizontal="right"/>
    </xf>
    <xf numFmtId="166" fontId="5" fillId="0" borderId="1" xfId="0" applyNumberFormat="1" applyFont="1" applyBorder="1"/>
    <xf numFmtId="0" fontId="6" fillId="0" borderId="1" xfId="0" applyFont="1" applyBorder="1"/>
    <xf numFmtId="165" fontId="5" fillId="0" borderId="1" xfId="0" applyNumberFormat="1" applyFont="1" applyBorder="1"/>
    <xf numFmtId="0" fontId="5" fillId="0" borderId="1" xfId="0" applyFont="1" applyBorder="1"/>
    <xf numFmtId="173" fontId="5" fillId="0" borderId="1" xfId="0" applyNumberFormat="1" applyFont="1" applyBorder="1"/>
    <xf numFmtId="164" fontId="2" fillId="0" borderId="1" xfId="0" applyNumberFormat="1" applyFont="1" applyBorder="1"/>
    <xf numFmtId="168" fontId="5" fillId="0" borderId="0" xfId="0" applyNumberFormat="1" applyFont="1" applyBorder="1" applyAlignment="1">
      <alignment horizontal="right"/>
    </xf>
    <xf numFmtId="0" fontId="2" fillId="0" borderId="1" xfId="0" applyFont="1" applyBorder="1"/>
    <xf numFmtId="0" fontId="11" fillId="0" borderId="0" xfId="0" applyFont="1" applyAlignment="1"/>
    <xf numFmtId="0" fontId="12" fillId="0" borderId="0" xfId="0" applyFont="1" applyAlignment="1">
      <alignment horizontal="center"/>
    </xf>
    <xf numFmtId="0" fontId="13" fillId="0" borderId="0" xfId="0" applyFont="1" applyAlignment="1"/>
    <xf numFmtId="3" fontId="12" fillId="0" borderId="0" xfId="0" applyNumberFormat="1" applyFont="1" applyAlignment="1">
      <alignment horizontal="center"/>
    </xf>
    <xf numFmtId="174" fontId="5" fillId="0" borderId="0" xfId="0" applyNumberFormat="1" applyFont="1"/>
    <xf numFmtId="0" fontId="13" fillId="0" borderId="0" xfId="0" applyFont="1"/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174" fontId="2" fillId="0" borderId="0" xfId="0" applyNumberFormat="1" applyFont="1" applyAlignment="1">
      <alignment horizontal="center"/>
    </xf>
    <xf numFmtId="0" fontId="12" fillId="0" borderId="0" xfId="0" applyFont="1" applyAlignment="1"/>
    <xf numFmtId="174" fontId="12" fillId="0" borderId="0" xfId="0" applyNumberFormat="1" applyFont="1" applyAlignment="1"/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74" fontId="5" fillId="0" borderId="1" xfId="0" applyNumberFormat="1" applyFont="1" applyBorder="1"/>
    <xf numFmtId="0" fontId="5" fillId="0" borderId="0" xfId="0" applyFont="1" applyAlignment="1">
      <alignment wrapText="1"/>
    </xf>
    <xf numFmtId="0" fontId="12" fillId="0" borderId="0" xfId="0" applyFont="1"/>
    <xf numFmtId="174" fontId="12" fillId="0" borderId="0" xfId="0" applyNumberFormat="1" applyFont="1"/>
    <xf numFmtId="1" fontId="12" fillId="0" borderId="0" xfId="0" applyNumberFormat="1" applyFont="1"/>
    <xf numFmtId="0" fontId="14" fillId="0" borderId="0" xfId="0" applyFont="1"/>
    <xf numFmtId="169" fontId="12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6" fontId="5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A5AA46"/>
      <color rgb="FF0087A0"/>
      <color rgb="FF646E78"/>
      <color rgb="FFD2AA23"/>
      <color rgb="FFA0323C"/>
      <color rgb="FF009173"/>
      <color rgb="FF00A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taKorrespondenz" panose="020B0504030101020102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'Tab.ii Bev_KR_gesamt'!#REF!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'Tab.ii Bev_KR_gesamt'!#REF!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'Tab.ii Bev_KR_gesamt'!#REF!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B1B-416B-8B7E-8A63828ABFB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taKorrespondenz" panose="020B0504030101020102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'Tab.ii Bev_KR_gesamt'!#REF!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'Tab.ii Bev_KR_gesamt'!#REF!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'Tab.ii Bev_KR_gesamt'!#REF!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B1B-416B-8B7E-8A63828ABFB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taKorrespondenz" panose="020B0504030101020102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'Tab.ii Bev_KR_gesamt'!#REF!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'Tab.ii Bev_KR_gesamt'!#REF!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'Tab.ii Bev_KR_gesamt'!#REF!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B1B-416B-8B7E-8A63828ABFBF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taKorrespondenz" panose="020B0504030101020102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'Tab.ii Bev_KR_gesamt'!#REF!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'Tab.ii Bev_KR_gesamt'!#REF!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'Tab.ii Bev_KR_gesamt'!#REF!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5B1B-416B-8B7E-8A63828ABFBF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taKorrespondenz" panose="020B0504030101020102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'Tab.ii Bev_KR_gesamt'!#REF!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'Tab.ii Bev_KR_gesamt'!#REF!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'Tab.ii Bev_KR_gesamt'!#REF!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5B1B-416B-8B7E-8A63828ABFBF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taKorrespondenz" panose="020B0504030101020102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'Tab.ii Bev_KR_gesamt'!#REF!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'Tab.ii Bev_KR_gesamt'!#REF!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'Tab.ii Bev_KR_gesamt'!#REF!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5B1B-416B-8B7E-8A63828ABFB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656448"/>
        <c:axId val="565658744"/>
      </c:barChart>
      <c:catAx>
        <c:axId val="56565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taKorrespondenz" panose="020B0504030101020102" pitchFamily="34" charset="0"/>
                <a:ea typeface="+mn-ea"/>
                <a:cs typeface="+mn-cs"/>
              </a:defRPr>
            </a:pPr>
            <a:endParaRPr lang="de-DE"/>
          </a:p>
        </c:txPr>
        <c:crossAx val="565658744"/>
        <c:crosses val="autoZero"/>
        <c:auto val="1"/>
        <c:lblAlgn val="ctr"/>
        <c:lblOffset val="100"/>
        <c:noMultiLvlLbl val="0"/>
      </c:catAx>
      <c:valAx>
        <c:axId val="5656587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taKorrespondenz" panose="020B0504030101020102" pitchFamily="34" charset="0"/>
                <a:ea typeface="+mn-ea"/>
                <a:cs typeface="+mn-cs"/>
              </a:defRPr>
            </a:pPr>
            <a:endParaRPr lang="de-DE"/>
          </a:p>
        </c:txPr>
        <c:crossAx val="56565644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taKorrespondenz" panose="020B0504030101020102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taKorrespondenz" panose="020B0504030101020102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747712</xdr:colOff>
      <xdr:row>40</xdr:row>
      <xdr:rowOff>9525</xdr:rowOff>
    </xdr:from>
    <xdr:to>
      <xdr:col>11</xdr:col>
      <xdr:colOff>0</xdr:colOff>
      <xdr:row>53</xdr:row>
      <xdr:rowOff>200025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Normal="100" workbookViewId="0">
      <selection activeCell="K23" sqref="K23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1" width="11.42578125" style="2"/>
    <col min="12" max="12" width="19.140625" style="2" customWidth="1"/>
    <col min="13" max="16384" width="11.42578125" style="2"/>
  </cols>
  <sheetData>
    <row r="1" spans="1:15" s="30" customFormat="1" ht="18" customHeight="1" x14ac:dyDescent="0.4">
      <c r="A1" s="95" t="s">
        <v>23</v>
      </c>
      <c r="B1" s="95"/>
      <c r="C1" s="95"/>
      <c r="D1" s="95"/>
      <c r="E1" s="95"/>
      <c r="F1" s="95"/>
      <c r="G1" s="95"/>
      <c r="H1" s="95"/>
      <c r="I1" s="95"/>
      <c r="J1" s="95"/>
      <c r="M1" s="69"/>
      <c r="N1" s="71"/>
    </row>
    <row r="2" spans="1:15" s="3" customFormat="1" ht="14.25" customHeight="1" x14ac:dyDescent="0.35">
      <c r="A2" s="90" t="s">
        <v>27</v>
      </c>
      <c r="B2" s="90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  <c r="M2" s="70"/>
      <c r="N2" s="72"/>
    </row>
    <row r="3" spans="1:15" s="3" customFormat="1" ht="14.25" customHeight="1" x14ac:dyDescent="0.35">
      <c r="A3" s="96"/>
      <c r="B3" s="96"/>
      <c r="C3" s="91"/>
      <c r="D3" s="91"/>
      <c r="E3" s="91"/>
      <c r="F3" s="96"/>
      <c r="G3" s="96"/>
      <c r="H3" s="96"/>
      <c r="I3" s="94"/>
      <c r="J3" s="94"/>
      <c r="M3" s="70"/>
      <c r="N3" s="72"/>
    </row>
    <row r="4" spans="1:15" s="1" customFormat="1" ht="15" customHeight="1" x14ac:dyDescent="0.4">
      <c r="B4" s="4" t="s">
        <v>0</v>
      </c>
      <c r="C4" s="56">
        <v>233342</v>
      </c>
      <c r="D4" s="56">
        <v>233957</v>
      </c>
      <c r="E4" s="56">
        <v>234475</v>
      </c>
      <c r="F4" s="23">
        <v>234587</v>
      </c>
      <c r="G4" s="23">
        <v>234531</v>
      </c>
      <c r="H4" s="23">
        <v>235806</v>
      </c>
      <c r="I4" s="5">
        <f>H4-C4</f>
        <v>2464</v>
      </c>
      <c r="J4" s="6">
        <f>I4/C4*100</f>
        <v>1.0559607785996521</v>
      </c>
      <c r="M4" s="70"/>
      <c r="N4" s="72"/>
    </row>
    <row r="5" spans="1:15" s="1" customFormat="1" ht="15" customHeight="1" x14ac:dyDescent="0.4">
      <c r="B5" s="7" t="s">
        <v>20</v>
      </c>
      <c r="C5" s="54">
        <v>-200</v>
      </c>
      <c r="D5" s="54">
        <v>615</v>
      </c>
      <c r="E5" s="54">
        <v>518</v>
      </c>
      <c r="F5" s="27">
        <v>112</v>
      </c>
      <c r="G5" s="27">
        <f>G4-F4</f>
        <v>-56</v>
      </c>
      <c r="H5" s="27">
        <f>H4-G4</f>
        <v>1275</v>
      </c>
      <c r="I5" s="8"/>
      <c r="J5" s="9"/>
      <c r="M5" s="70"/>
      <c r="N5" s="72"/>
    </row>
    <row r="6" spans="1:15" s="1" customFormat="1" ht="15" customHeight="1" x14ac:dyDescent="0.4">
      <c r="B6" s="17" t="s">
        <v>21</v>
      </c>
      <c r="C6" s="54">
        <v>-0.1</v>
      </c>
      <c r="D6" s="54">
        <v>0.3</v>
      </c>
      <c r="E6" s="54">
        <v>0.2</v>
      </c>
      <c r="F6" s="28">
        <v>0.1</v>
      </c>
      <c r="G6" s="28">
        <f>G5/F4*100</f>
        <v>-2.3871740548282727E-2</v>
      </c>
      <c r="H6" s="28">
        <f>H5/G4*100</f>
        <v>0.54363815444440178</v>
      </c>
      <c r="I6" s="18"/>
      <c r="J6" s="19"/>
      <c r="M6" s="70"/>
      <c r="N6" s="72"/>
    </row>
    <row r="7" spans="1:15" s="1" customFormat="1" ht="9" customHeight="1" x14ac:dyDescent="0.4">
      <c r="A7" s="40"/>
      <c r="B7" s="14"/>
      <c r="C7" s="55"/>
      <c r="D7" s="55"/>
      <c r="E7" s="55"/>
      <c r="F7" s="14"/>
      <c r="G7" s="14"/>
      <c r="H7" s="14"/>
      <c r="I7" s="15"/>
      <c r="J7" s="16"/>
      <c r="M7" s="70"/>
      <c r="N7" s="72"/>
    </row>
    <row r="8" spans="1:15" ht="15" customHeight="1" x14ac:dyDescent="0.35">
      <c r="B8" s="7" t="s">
        <v>1</v>
      </c>
      <c r="C8" s="52">
        <v>31319</v>
      </c>
      <c r="D8" s="52" t="s">
        <v>155</v>
      </c>
      <c r="E8" s="52" t="s">
        <v>156</v>
      </c>
      <c r="F8" s="24">
        <v>32158</v>
      </c>
      <c r="G8" s="24">
        <v>32386</v>
      </c>
      <c r="H8" s="24">
        <v>32847</v>
      </c>
      <c r="I8" s="8">
        <f>H8-C8</f>
        <v>1528</v>
      </c>
      <c r="J8" s="9">
        <f>I8/C8*100</f>
        <v>4.8788275487723105</v>
      </c>
    </row>
    <row r="9" spans="1:15" ht="15" customHeight="1" x14ac:dyDescent="0.35">
      <c r="B9" s="7" t="s">
        <v>2</v>
      </c>
      <c r="C9" s="52">
        <v>9993</v>
      </c>
      <c r="D9" s="52" t="s">
        <v>157</v>
      </c>
      <c r="E9" s="52" t="s">
        <v>158</v>
      </c>
      <c r="F9" s="24">
        <v>9996</v>
      </c>
      <c r="G9" s="24">
        <v>9986</v>
      </c>
      <c r="H9" s="24">
        <v>9933</v>
      </c>
      <c r="I9" s="8">
        <f t="shared" ref="I9:I27" si="0">H9-C9</f>
        <v>-60</v>
      </c>
      <c r="J9" s="9">
        <f t="shared" ref="J9:J26" si="1">I9/C9*100</f>
        <v>-0.60042029420594423</v>
      </c>
    </row>
    <row r="10" spans="1:15" ht="15" customHeight="1" x14ac:dyDescent="0.35">
      <c r="B10" s="7" t="s">
        <v>3</v>
      </c>
      <c r="C10" s="52">
        <v>17052</v>
      </c>
      <c r="D10" s="52" t="s">
        <v>159</v>
      </c>
      <c r="E10" s="52" t="s">
        <v>160</v>
      </c>
      <c r="F10" s="24">
        <v>17342</v>
      </c>
      <c r="G10" s="24">
        <v>17338</v>
      </c>
      <c r="H10" s="24">
        <v>17513</v>
      </c>
      <c r="I10" s="8">
        <f t="shared" si="0"/>
        <v>461</v>
      </c>
      <c r="J10" s="9">
        <f t="shared" si="1"/>
        <v>2.7034951911799205</v>
      </c>
      <c r="L10" s="85"/>
      <c r="M10" s="85"/>
      <c r="N10" s="85"/>
      <c r="O10" s="85"/>
    </row>
    <row r="11" spans="1:15" ht="15" customHeight="1" x14ac:dyDescent="0.35">
      <c r="B11" s="7" t="s">
        <v>4</v>
      </c>
      <c r="C11" s="52">
        <v>22257</v>
      </c>
      <c r="D11" s="52" t="s">
        <v>161</v>
      </c>
      <c r="E11" s="52" t="s">
        <v>162</v>
      </c>
      <c r="F11" s="24">
        <v>22797</v>
      </c>
      <c r="G11" s="24">
        <v>22748</v>
      </c>
      <c r="H11" s="24">
        <v>23116</v>
      </c>
      <c r="I11" s="8">
        <f t="shared" si="0"/>
        <v>859</v>
      </c>
      <c r="J11" s="9">
        <f t="shared" si="1"/>
        <v>3.8594599451857845</v>
      </c>
      <c r="L11" s="85"/>
      <c r="M11" s="89"/>
      <c r="N11" s="85"/>
      <c r="O11" s="87"/>
    </row>
    <row r="12" spans="1:15" ht="15" customHeight="1" x14ac:dyDescent="0.35">
      <c r="B12" s="7" t="s">
        <v>5</v>
      </c>
      <c r="C12" s="52">
        <v>16904</v>
      </c>
      <c r="D12" s="52" t="s">
        <v>163</v>
      </c>
      <c r="E12" s="52" t="s">
        <v>164</v>
      </c>
      <c r="F12" s="24">
        <v>17148</v>
      </c>
      <c r="G12" s="24">
        <v>17249</v>
      </c>
      <c r="H12" s="24">
        <v>17408</v>
      </c>
      <c r="I12" s="8">
        <f t="shared" si="0"/>
        <v>504</v>
      </c>
      <c r="J12" s="9">
        <f t="shared" si="1"/>
        <v>2.9815428300993845</v>
      </c>
      <c r="L12" s="85"/>
      <c r="M12" s="89"/>
      <c r="N12" s="85"/>
      <c r="O12" s="87"/>
    </row>
    <row r="13" spans="1:15" ht="15" customHeight="1" x14ac:dyDescent="0.35">
      <c r="B13" s="7" t="s">
        <v>6</v>
      </c>
      <c r="C13" s="52">
        <v>6928</v>
      </c>
      <c r="D13" s="52" t="s">
        <v>165</v>
      </c>
      <c r="E13" s="52" t="s">
        <v>166</v>
      </c>
      <c r="F13" s="24">
        <v>6987</v>
      </c>
      <c r="G13" s="24">
        <v>7047</v>
      </c>
      <c r="H13" s="24">
        <v>7085</v>
      </c>
      <c r="I13" s="8">
        <f t="shared" si="0"/>
        <v>157</v>
      </c>
      <c r="J13" s="9">
        <f t="shared" si="1"/>
        <v>2.2661662817551962</v>
      </c>
      <c r="L13" s="85"/>
      <c r="M13" s="89"/>
      <c r="N13" s="85"/>
      <c r="O13" s="87"/>
    </row>
    <row r="14" spans="1:15" ht="15" customHeight="1" x14ac:dyDescent="0.35">
      <c r="B14" s="7" t="s">
        <v>7</v>
      </c>
      <c r="C14" s="52">
        <v>3462</v>
      </c>
      <c r="D14" s="52" t="s">
        <v>167</v>
      </c>
      <c r="E14" s="52" t="s">
        <v>168</v>
      </c>
      <c r="F14" s="24">
        <v>3569</v>
      </c>
      <c r="G14" s="24">
        <v>3597</v>
      </c>
      <c r="H14" s="24">
        <v>3643</v>
      </c>
      <c r="I14" s="8">
        <f t="shared" si="0"/>
        <v>181</v>
      </c>
      <c r="J14" s="9">
        <f t="shared" si="1"/>
        <v>5.2281917966493356</v>
      </c>
      <c r="L14" s="85"/>
      <c r="M14" s="89"/>
      <c r="N14" s="85"/>
      <c r="O14" s="87"/>
    </row>
    <row r="15" spans="1:15" ht="15" customHeight="1" x14ac:dyDescent="0.35">
      <c r="B15" s="7" t="s">
        <v>8</v>
      </c>
      <c r="C15" s="52">
        <v>7246</v>
      </c>
      <c r="D15" s="52" t="s">
        <v>169</v>
      </c>
      <c r="E15" s="52" t="s">
        <v>170</v>
      </c>
      <c r="F15" s="24">
        <v>7083</v>
      </c>
      <c r="G15" s="24">
        <v>6968</v>
      </c>
      <c r="H15" s="24">
        <v>6978</v>
      </c>
      <c r="I15" s="8">
        <f t="shared" si="0"/>
        <v>-268</v>
      </c>
      <c r="J15" s="9">
        <f t="shared" si="1"/>
        <v>-3.6985923268009939</v>
      </c>
      <c r="L15" s="85"/>
      <c r="M15" s="89"/>
      <c r="N15" s="85"/>
      <c r="O15" s="87"/>
    </row>
    <row r="16" spans="1:15" ht="15" customHeight="1" x14ac:dyDescent="0.35">
      <c r="B16" s="7" t="s">
        <v>9</v>
      </c>
      <c r="C16" s="52">
        <v>507</v>
      </c>
      <c r="D16" s="52">
        <v>498</v>
      </c>
      <c r="E16" s="52">
        <v>500</v>
      </c>
      <c r="F16" s="24">
        <v>515</v>
      </c>
      <c r="G16" s="24">
        <v>523</v>
      </c>
      <c r="H16" s="24">
        <v>536</v>
      </c>
      <c r="I16" s="8">
        <f t="shared" si="0"/>
        <v>29</v>
      </c>
      <c r="J16" s="9">
        <f t="shared" si="1"/>
        <v>5.7199211045364891</v>
      </c>
      <c r="L16" s="85"/>
      <c r="M16" s="89"/>
      <c r="N16" s="85"/>
      <c r="O16" s="87"/>
    </row>
    <row r="17" spans="1:15" ht="15" customHeight="1" x14ac:dyDescent="0.35">
      <c r="B17" s="7" t="s">
        <v>10</v>
      </c>
      <c r="C17" s="52">
        <v>4594</v>
      </c>
      <c r="D17" s="52" t="s">
        <v>171</v>
      </c>
      <c r="E17" s="52" t="s">
        <v>172</v>
      </c>
      <c r="F17" s="24">
        <v>4535</v>
      </c>
      <c r="G17" s="24">
        <v>4594</v>
      </c>
      <c r="H17" s="24">
        <v>4578</v>
      </c>
      <c r="I17" s="8">
        <f t="shared" si="0"/>
        <v>-16</v>
      </c>
      <c r="J17" s="9">
        <f t="shared" si="1"/>
        <v>-0.34828036569438398</v>
      </c>
      <c r="L17" s="85"/>
      <c r="M17" s="89"/>
      <c r="N17" s="85"/>
      <c r="O17" s="87"/>
    </row>
    <row r="18" spans="1:15" ht="15" customHeight="1" x14ac:dyDescent="0.35">
      <c r="B18" s="7" t="s">
        <v>11</v>
      </c>
      <c r="C18" s="52">
        <v>3978</v>
      </c>
      <c r="D18" s="52" t="s">
        <v>173</v>
      </c>
      <c r="E18" s="52" t="s">
        <v>174</v>
      </c>
      <c r="F18" s="24">
        <v>4034</v>
      </c>
      <c r="G18" s="24">
        <v>4028</v>
      </c>
      <c r="H18" s="24">
        <v>4014</v>
      </c>
      <c r="I18" s="8">
        <f t="shared" si="0"/>
        <v>36</v>
      </c>
      <c r="J18" s="9">
        <f t="shared" si="1"/>
        <v>0.90497737556561098</v>
      </c>
      <c r="L18" s="85"/>
      <c r="M18" s="89"/>
      <c r="N18" s="85"/>
      <c r="O18" s="87"/>
    </row>
    <row r="19" spans="1:15" ht="15" customHeight="1" x14ac:dyDescent="0.35">
      <c r="B19" s="7" t="s">
        <v>12</v>
      </c>
      <c r="C19" s="52">
        <v>6895</v>
      </c>
      <c r="D19" s="52" t="s">
        <v>175</v>
      </c>
      <c r="E19" s="52" t="s">
        <v>176</v>
      </c>
      <c r="F19" s="24">
        <v>6902</v>
      </c>
      <c r="G19" s="24">
        <v>6932</v>
      </c>
      <c r="H19" s="24">
        <v>7039</v>
      </c>
      <c r="I19" s="8">
        <f t="shared" si="0"/>
        <v>144</v>
      </c>
      <c r="J19" s="9">
        <f t="shared" si="1"/>
        <v>2.0884699057287888</v>
      </c>
      <c r="L19" s="85"/>
      <c r="M19" s="89"/>
      <c r="N19" s="85"/>
      <c r="O19" s="87"/>
    </row>
    <row r="20" spans="1:15" ht="15" customHeight="1" x14ac:dyDescent="0.35">
      <c r="B20" s="7" t="s">
        <v>24</v>
      </c>
      <c r="C20" s="52">
        <v>20645</v>
      </c>
      <c r="D20" s="52" t="s">
        <v>177</v>
      </c>
      <c r="E20" s="52" t="s">
        <v>178</v>
      </c>
      <c r="F20" s="24">
        <v>20663</v>
      </c>
      <c r="G20" s="24">
        <v>20616</v>
      </c>
      <c r="H20" s="24">
        <v>20691</v>
      </c>
      <c r="I20" s="8">
        <f t="shared" si="0"/>
        <v>46</v>
      </c>
      <c r="J20" s="9">
        <f t="shared" si="1"/>
        <v>0.22281424073625575</v>
      </c>
      <c r="L20" s="85"/>
      <c r="M20" s="89"/>
      <c r="N20" s="85"/>
      <c r="O20" s="87"/>
    </row>
    <row r="21" spans="1:15" ht="15" customHeight="1" x14ac:dyDescent="0.35">
      <c r="B21" s="7" t="s">
        <v>13</v>
      </c>
      <c r="C21" s="52">
        <v>6050</v>
      </c>
      <c r="D21" s="52" t="s">
        <v>179</v>
      </c>
      <c r="E21" s="52" t="s">
        <v>180</v>
      </c>
      <c r="F21" s="24">
        <v>5896</v>
      </c>
      <c r="G21" s="24">
        <v>5807</v>
      </c>
      <c r="H21" s="24">
        <v>5862</v>
      </c>
      <c r="I21" s="8">
        <f t="shared" si="0"/>
        <v>-188</v>
      </c>
      <c r="J21" s="9">
        <f t="shared" si="1"/>
        <v>-3.1074380165289255</v>
      </c>
      <c r="L21" s="85"/>
      <c r="M21" s="89"/>
      <c r="N21" s="85"/>
      <c r="O21" s="87"/>
    </row>
    <row r="22" spans="1:15" ht="15" customHeight="1" x14ac:dyDescent="0.35">
      <c r="B22" s="7" t="s">
        <v>14</v>
      </c>
      <c r="C22" s="52">
        <v>2497</v>
      </c>
      <c r="D22" s="52" t="s">
        <v>181</v>
      </c>
      <c r="E22" s="52" t="s">
        <v>182</v>
      </c>
      <c r="F22" s="24">
        <v>2478</v>
      </c>
      <c r="G22" s="24">
        <v>2485</v>
      </c>
      <c r="H22" s="24">
        <v>2469</v>
      </c>
      <c r="I22" s="8">
        <f t="shared" si="0"/>
        <v>-28</v>
      </c>
      <c r="J22" s="9">
        <f t="shared" si="1"/>
        <v>-1.1213456147376852</v>
      </c>
      <c r="L22" s="85"/>
      <c r="M22" s="89"/>
      <c r="N22" s="85"/>
      <c r="O22" s="87"/>
    </row>
    <row r="23" spans="1:15" ht="15" customHeight="1" x14ac:dyDescent="0.35">
      <c r="B23" s="7" t="s">
        <v>15</v>
      </c>
      <c r="C23" s="52">
        <v>12757</v>
      </c>
      <c r="D23" s="52" t="s">
        <v>183</v>
      </c>
      <c r="E23" s="52" t="s">
        <v>184</v>
      </c>
      <c r="F23" s="24">
        <v>12916</v>
      </c>
      <c r="G23" s="24">
        <v>12938</v>
      </c>
      <c r="H23" s="24">
        <v>12990</v>
      </c>
      <c r="I23" s="8">
        <f t="shared" si="0"/>
        <v>233</v>
      </c>
      <c r="J23" s="9">
        <f t="shared" si="1"/>
        <v>1.8264482245041938</v>
      </c>
      <c r="L23" s="85"/>
      <c r="M23" s="89"/>
      <c r="N23" s="85"/>
      <c r="O23" s="87"/>
    </row>
    <row r="24" spans="1:15" ht="15" customHeight="1" x14ac:dyDescent="0.35">
      <c r="B24" s="7" t="s">
        <v>16</v>
      </c>
      <c r="C24" s="52">
        <v>26111</v>
      </c>
      <c r="D24" s="52" t="s">
        <v>185</v>
      </c>
      <c r="E24" s="52" t="s">
        <v>186</v>
      </c>
      <c r="F24" s="24">
        <v>25828</v>
      </c>
      <c r="G24" s="24">
        <v>25747</v>
      </c>
      <c r="H24" s="24">
        <v>25650</v>
      </c>
      <c r="I24" s="8">
        <f t="shared" si="0"/>
        <v>-461</v>
      </c>
      <c r="J24" s="9">
        <f t="shared" si="1"/>
        <v>-1.7655394278273524</v>
      </c>
      <c r="L24" s="85"/>
      <c r="M24" s="89"/>
      <c r="N24" s="85"/>
      <c r="O24" s="87"/>
    </row>
    <row r="25" spans="1:15" ht="15" customHeight="1" x14ac:dyDescent="0.35">
      <c r="B25" s="7" t="s">
        <v>17</v>
      </c>
      <c r="C25" s="52">
        <v>18196</v>
      </c>
      <c r="D25" s="52" t="s">
        <v>187</v>
      </c>
      <c r="E25" s="52" t="s">
        <v>188</v>
      </c>
      <c r="F25" s="24">
        <v>17828</v>
      </c>
      <c r="G25" s="24">
        <v>17725</v>
      </c>
      <c r="H25" s="24">
        <v>17688</v>
      </c>
      <c r="I25" s="8">
        <f t="shared" si="0"/>
        <v>-508</v>
      </c>
      <c r="J25" s="9">
        <f t="shared" si="1"/>
        <v>-2.7918223785447354</v>
      </c>
      <c r="L25" s="85"/>
      <c r="M25" s="89"/>
      <c r="N25" s="85"/>
      <c r="O25" s="87"/>
    </row>
    <row r="26" spans="1:15" ht="15" customHeight="1" x14ac:dyDescent="0.35">
      <c r="B26" s="7" t="s">
        <v>18</v>
      </c>
      <c r="C26" s="52">
        <v>15911</v>
      </c>
      <c r="D26" s="52" t="s">
        <v>189</v>
      </c>
      <c r="E26" s="52" t="s">
        <v>190</v>
      </c>
      <c r="F26" s="24">
        <v>15796</v>
      </c>
      <c r="G26" s="24">
        <v>15716</v>
      </c>
      <c r="H26" s="24">
        <v>15766</v>
      </c>
      <c r="I26" s="8">
        <f t="shared" si="0"/>
        <v>-145</v>
      </c>
      <c r="J26" s="9">
        <f t="shared" si="1"/>
        <v>-0.91131921312299669</v>
      </c>
      <c r="L26" s="85"/>
      <c r="M26" s="89"/>
      <c r="N26" s="85"/>
      <c r="O26" s="87"/>
    </row>
    <row r="27" spans="1:15" ht="15" customHeight="1" x14ac:dyDescent="0.35">
      <c r="B27" s="10" t="s">
        <v>19</v>
      </c>
      <c r="C27" s="52">
        <v>40</v>
      </c>
      <c r="D27" s="52">
        <v>198</v>
      </c>
      <c r="E27" s="52">
        <v>94</v>
      </c>
      <c r="F27" s="24">
        <v>116</v>
      </c>
      <c r="G27" s="24">
        <v>101</v>
      </c>
      <c r="H27" s="25">
        <v>0</v>
      </c>
      <c r="I27" s="8">
        <f t="shared" si="0"/>
        <v>-40</v>
      </c>
      <c r="J27" s="11"/>
      <c r="L27" s="85"/>
      <c r="M27" s="89"/>
      <c r="N27" s="85"/>
      <c r="O27" s="87"/>
    </row>
    <row r="28" spans="1:15" ht="15" customHeight="1" x14ac:dyDescent="0.35">
      <c r="L28" s="85"/>
      <c r="M28" s="89"/>
      <c r="N28" s="85"/>
      <c r="O28" s="87"/>
    </row>
    <row r="29" spans="1:15" s="1" customFormat="1" ht="21" customHeight="1" x14ac:dyDescent="0.4">
      <c r="A29" s="92" t="s">
        <v>22</v>
      </c>
      <c r="B29" s="92"/>
      <c r="C29" s="92">
        <v>2017</v>
      </c>
      <c r="D29" s="92">
        <v>2018</v>
      </c>
      <c r="E29" s="92">
        <v>2019</v>
      </c>
      <c r="F29" s="90">
        <v>2020</v>
      </c>
      <c r="G29" s="90">
        <v>2021</v>
      </c>
      <c r="H29" s="90">
        <v>2022</v>
      </c>
      <c r="I29" s="92" t="s">
        <v>193</v>
      </c>
      <c r="J29" s="92"/>
      <c r="L29" s="85"/>
      <c r="M29" s="89"/>
      <c r="N29" s="85"/>
      <c r="O29" s="87"/>
    </row>
    <row r="30" spans="1:15" s="1" customFormat="1" ht="21" customHeight="1" x14ac:dyDescent="0.4">
      <c r="A30" s="94"/>
      <c r="B30" s="94"/>
      <c r="C30" s="93"/>
      <c r="D30" s="93"/>
      <c r="E30" s="93"/>
      <c r="F30" s="96"/>
      <c r="G30" s="96"/>
      <c r="H30" s="96"/>
      <c r="I30" s="94"/>
      <c r="J30" s="94"/>
      <c r="L30" s="88"/>
      <c r="M30" s="88"/>
      <c r="N30" s="88"/>
      <c r="O30" s="88"/>
    </row>
    <row r="31" spans="1:15" ht="15" customHeight="1" x14ac:dyDescent="0.35">
      <c r="B31" s="7" t="s">
        <v>1</v>
      </c>
      <c r="C31" s="53">
        <v>13.4</v>
      </c>
      <c r="D31" s="53">
        <v>13.5</v>
      </c>
      <c r="E31" s="53">
        <v>13.6</v>
      </c>
      <c r="F31" s="12">
        <f t="shared" ref="F31:H49" si="2">F8/F$4*100</f>
        <v>13.708347009851357</v>
      </c>
      <c r="G31" s="12">
        <f t="shared" si="2"/>
        <v>13.808835505754036</v>
      </c>
      <c r="H31" s="12">
        <f t="shared" si="2"/>
        <v>13.929671000737894</v>
      </c>
      <c r="I31" s="9">
        <f>H31-C31</f>
        <v>0.52967100073789375</v>
      </c>
    </row>
    <row r="32" spans="1:15" ht="15" customHeight="1" x14ac:dyDescent="0.35">
      <c r="B32" s="7" t="s">
        <v>2</v>
      </c>
      <c r="C32" s="54">
        <v>4.3</v>
      </c>
      <c r="D32" s="54">
        <v>4.3</v>
      </c>
      <c r="E32" s="54">
        <v>4.3</v>
      </c>
      <c r="F32" s="12">
        <f t="shared" si="2"/>
        <v>4.2611056878684668</v>
      </c>
      <c r="G32" s="12">
        <f t="shared" si="2"/>
        <v>4.2578593021818012</v>
      </c>
      <c r="H32" s="12">
        <f t="shared" si="2"/>
        <v>4.2123610086257344</v>
      </c>
      <c r="I32" s="9">
        <f t="shared" ref="I32:I49" si="3">H32-C32</f>
        <v>-8.7638991374265451E-2</v>
      </c>
    </row>
    <row r="33" spans="2:9" ht="15" customHeight="1" x14ac:dyDescent="0.35">
      <c r="B33" s="7" t="s">
        <v>3</v>
      </c>
      <c r="C33" s="54">
        <v>7.3</v>
      </c>
      <c r="D33" s="54">
        <v>7.3</v>
      </c>
      <c r="E33" s="54">
        <v>7.4</v>
      </c>
      <c r="F33" s="12">
        <f t="shared" si="2"/>
        <v>7.3925665105056977</v>
      </c>
      <c r="G33" s="12">
        <f t="shared" si="2"/>
        <v>7.3926261347114028</v>
      </c>
      <c r="H33" s="12">
        <f t="shared" si="2"/>
        <v>7.4268678489945135</v>
      </c>
      <c r="I33" s="9">
        <f t="shared" si="3"/>
        <v>0.12686784899451364</v>
      </c>
    </row>
    <row r="34" spans="2:9" ht="15" customHeight="1" x14ac:dyDescent="0.35">
      <c r="B34" s="7" t="s">
        <v>4</v>
      </c>
      <c r="C34" s="54">
        <v>9.5</v>
      </c>
      <c r="D34" s="54">
        <v>9.6</v>
      </c>
      <c r="E34" s="54">
        <v>9.6</v>
      </c>
      <c r="F34" s="12">
        <f t="shared" si="2"/>
        <v>9.7179298085571659</v>
      </c>
      <c r="G34" s="12">
        <f t="shared" si="2"/>
        <v>9.6993574410205898</v>
      </c>
      <c r="H34" s="12">
        <f t="shared" si="2"/>
        <v>9.8029736308660507</v>
      </c>
      <c r="I34" s="9">
        <f t="shared" si="3"/>
        <v>0.30297363086605067</v>
      </c>
    </row>
    <row r="35" spans="2:9" ht="15" customHeight="1" x14ac:dyDescent="0.35">
      <c r="B35" s="7" t="s">
        <v>5</v>
      </c>
      <c r="C35" s="54">
        <v>7.2</v>
      </c>
      <c r="D35" s="54">
        <v>7.3</v>
      </c>
      <c r="E35" s="54">
        <v>7.3</v>
      </c>
      <c r="F35" s="12">
        <f t="shared" si="2"/>
        <v>7.3098679807491465</v>
      </c>
      <c r="G35" s="12">
        <f t="shared" si="2"/>
        <v>7.3546780596168526</v>
      </c>
      <c r="H35" s="12">
        <f t="shared" si="2"/>
        <v>7.3823397199392726</v>
      </c>
      <c r="I35" s="9">
        <f t="shared" si="3"/>
        <v>0.18233971993927245</v>
      </c>
    </row>
    <row r="36" spans="2:9" ht="15" customHeight="1" x14ac:dyDescent="0.35">
      <c r="B36" s="7" t="s">
        <v>6</v>
      </c>
      <c r="C36" s="54">
        <v>3</v>
      </c>
      <c r="D36" s="54">
        <v>3</v>
      </c>
      <c r="E36" s="54">
        <v>3</v>
      </c>
      <c r="F36" s="12">
        <f t="shared" si="2"/>
        <v>2.9784259144794896</v>
      </c>
      <c r="G36" s="12">
        <f t="shared" si="2"/>
        <v>3.004720058329176</v>
      </c>
      <c r="H36" s="12">
        <f t="shared" si="2"/>
        <v>3.0045885176797875</v>
      </c>
      <c r="I36" s="9">
        <f t="shared" si="3"/>
        <v>4.5885176797875182E-3</v>
      </c>
    </row>
    <row r="37" spans="2:9" ht="15" customHeight="1" x14ac:dyDescent="0.35">
      <c r="B37" s="7" t="s">
        <v>7</v>
      </c>
      <c r="C37" s="54">
        <v>1.5</v>
      </c>
      <c r="D37" s="54">
        <v>1.5</v>
      </c>
      <c r="E37" s="54">
        <v>1.5</v>
      </c>
      <c r="F37" s="12">
        <f t="shared" si="2"/>
        <v>1.5213971788718046</v>
      </c>
      <c r="G37" s="12">
        <f t="shared" si="2"/>
        <v>1.5336991698325595</v>
      </c>
      <c r="H37" s="12">
        <f t="shared" si="2"/>
        <v>1.5449140395070524</v>
      </c>
      <c r="I37" s="9">
        <f t="shared" si="3"/>
        <v>4.4914039507052417E-2</v>
      </c>
    </row>
    <row r="38" spans="2:9" ht="15" customHeight="1" x14ac:dyDescent="0.35">
      <c r="B38" s="7" t="s">
        <v>8</v>
      </c>
      <c r="C38" s="54">
        <v>3.1</v>
      </c>
      <c r="D38" s="54">
        <v>3.1</v>
      </c>
      <c r="E38" s="54">
        <v>3.1</v>
      </c>
      <c r="F38" s="12">
        <f t="shared" si="2"/>
        <v>3.0193488982765455</v>
      </c>
      <c r="G38" s="12">
        <f t="shared" si="2"/>
        <v>2.9710358118969347</v>
      </c>
      <c r="H38" s="12">
        <f t="shared" si="2"/>
        <v>2.9592122337853999</v>
      </c>
      <c r="I38" s="9">
        <f t="shared" si="3"/>
        <v>-0.14078776621460021</v>
      </c>
    </row>
    <row r="39" spans="2:9" ht="15" customHeight="1" x14ac:dyDescent="0.35">
      <c r="B39" s="7" t="s">
        <v>9</v>
      </c>
      <c r="C39" s="54">
        <v>0.2</v>
      </c>
      <c r="D39" s="54">
        <v>0.2</v>
      </c>
      <c r="E39" s="54">
        <v>0.2</v>
      </c>
      <c r="F39" s="12">
        <f t="shared" si="2"/>
        <v>0.2195347568279572</v>
      </c>
      <c r="G39" s="12">
        <f t="shared" si="2"/>
        <v>0.22299823903876248</v>
      </c>
      <c r="H39" s="12">
        <f t="shared" si="2"/>
        <v>0.22730549689151253</v>
      </c>
      <c r="I39" s="9">
        <f t="shared" si="3"/>
        <v>2.7305496891512515E-2</v>
      </c>
    </row>
    <row r="40" spans="2:9" ht="15" customHeight="1" x14ac:dyDescent="0.35">
      <c r="B40" s="7" t="s">
        <v>10</v>
      </c>
      <c r="C40" s="54">
        <v>2</v>
      </c>
      <c r="D40" s="54">
        <v>1.9</v>
      </c>
      <c r="E40" s="54">
        <v>2</v>
      </c>
      <c r="F40" s="12">
        <f t="shared" si="2"/>
        <v>1.9331847033296816</v>
      </c>
      <c r="G40" s="12">
        <f t="shared" si="2"/>
        <v>1.9588028874647703</v>
      </c>
      <c r="H40" s="12">
        <f t="shared" si="2"/>
        <v>1.941426426808478</v>
      </c>
      <c r="I40" s="9">
        <f t="shared" si="3"/>
        <v>-5.857357319152201E-2</v>
      </c>
    </row>
    <row r="41" spans="2:9" ht="15" customHeight="1" x14ac:dyDescent="0.35">
      <c r="B41" s="7" t="s">
        <v>11</v>
      </c>
      <c r="C41" s="54">
        <v>1.7</v>
      </c>
      <c r="D41" s="54">
        <v>1.7</v>
      </c>
      <c r="E41" s="54">
        <v>1.7</v>
      </c>
      <c r="F41" s="12">
        <f t="shared" si="2"/>
        <v>1.719617881638795</v>
      </c>
      <c r="G41" s="12">
        <f t="shared" si="2"/>
        <v>1.7174701851780789</v>
      </c>
      <c r="H41" s="12">
        <f t="shared" si="2"/>
        <v>1.7022467621689015</v>
      </c>
      <c r="I41" s="9">
        <f t="shared" si="3"/>
        <v>2.2467621689015171E-3</v>
      </c>
    </row>
    <row r="42" spans="2:9" ht="15" customHeight="1" x14ac:dyDescent="0.35">
      <c r="B42" s="7" t="s">
        <v>12</v>
      </c>
      <c r="C42" s="54">
        <v>3</v>
      </c>
      <c r="D42" s="54">
        <v>3</v>
      </c>
      <c r="E42" s="54">
        <v>3</v>
      </c>
      <c r="F42" s="12">
        <f t="shared" si="2"/>
        <v>2.942192022575846</v>
      </c>
      <c r="G42" s="12">
        <f t="shared" si="2"/>
        <v>2.9556860287126221</v>
      </c>
      <c r="H42" s="12">
        <f t="shared" si="2"/>
        <v>2.9850809563793965</v>
      </c>
      <c r="I42" s="9">
        <f t="shared" si="3"/>
        <v>-1.4919043620603478E-2</v>
      </c>
    </row>
    <row r="43" spans="2:9" ht="15" customHeight="1" x14ac:dyDescent="0.35">
      <c r="B43" s="7" t="s">
        <v>24</v>
      </c>
      <c r="C43" s="54">
        <v>8.8000000000000007</v>
      </c>
      <c r="D43" s="54">
        <v>8.8000000000000007</v>
      </c>
      <c r="E43" s="54">
        <v>8.8000000000000007</v>
      </c>
      <c r="F43" s="12">
        <f t="shared" si="2"/>
        <v>8.8082459812351068</v>
      </c>
      <c r="G43" s="12">
        <f t="shared" si="2"/>
        <v>8.7903091702163039</v>
      </c>
      <c r="H43" s="12">
        <f t="shared" si="2"/>
        <v>8.7745858883997858</v>
      </c>
      <c r="I43" s="9">
        <f t="shared" si="3"/>
        <v>-2.5414111600214895E-2</v>
      </c>
    </row>
    <row r="44" spans="2:9" ht="15" customHeight="1" x14ac:dyDescent="0.35">
      <c r="B44" s="7" t="s">
        <v>13</v>
      </c>
      <c r="C44" s="54">
        <v>2.6</v>
      </c>
      <c r="D44" s="54">
        <v>2.5</v>
      </c>
      <c r="E44" s="54">
        <v>2.5</v>
      </c>
      <c r="F44" s="12">
        <f t="shared" si="2"/>
        <v>2.5133532548691955</v>
      </c>
      <c r="G44" s="12">
        <f t="shared" si="2"/>
        <v>2.476005304202856</v>
      </c>
      <c r="H44" s="12">
        <f t="shared" si="2"/>
        <v>2.4859418335411312</v>
      </c>
      <c r="I44" s="9">
        <f t="shared" si="3"/>
        <v>-0.1140581664588689</v>
      </c>
    </row>
    <row r="45" spans="2:9" ht="15" customHeight="1" x14ac:dyDescent="0.35">
      <c r="B45" s="7" t="s">
        <v>14</v>
      </c>
      <c r="C45" s="54">
        <v>1.1000000000000001</v>
      </c>
      <c r="D45" s="54">
        <v>1.1000000000000001</v>
      </c>
      <c r="E45" s="54">
        <v>1.1000000000000001</v>
      </c>
      <c r="F45" s="12">
        <f t="shared" si="2"/>
        <v>1.0563245192615107</v>
      </c>
      <c r="G45" s="12">
        <f t="shared" ref="G45:H45" si="4">G22/G$4*100</f>
        <v>1.0595614225837948</v>
      </c>
      <c r="H45" s="12">
        <f t="shared" si="4"/>
        <v>1.0470471489275082</v>
      </c>
      <c r="I45" s="9">
        <f t="shared" si="3"/>
        <v>-5.2952851072491924E-2</v>
      </c>
    </row>
    <row r="46" spans="2:9" ht="15" customHeight="1" x14ac:dyDescent="0.35">
      <c r="B46" s="7" t="s">
        <v>15</v>
      </c>
      <c r="C46" s="54">
        <v>5.5</v>
      </c>
      <c r="D46" s="54">
        <v>5.4</v>
      </c>
      <c r="E46" s="54">
        <v>5.5</v>
      </c>
      <c r="F46" s="12">
        <f t="shared" si="2"/>
        <v>5.5058464450289231</v>
      </c>
      <c r="G46" s="12">
        <f t="shared" ref="G46:H46" si="5">G23/G$4*100</f>
        <v>5.5165415232954276</v>
      </c>
      <c r="H46" s="12">
        <f t="shared" si="5"/>
        <v>5.5087656802625888</v>
      </c>
      <c r="I46" s="9">
        <f t="shared" si="3"/>
        <v>8.7656802625888375E-3</v>
      </c>
    </row>
    <row r="47" spans="2:9" ht="15" customHeight="1" x14ac:dyDescent="0.35">
      <c r="B47" s="7" t="s">
        <v>16</v>
      </c>
      <c r="C47" s="54">
        <v>11.2</v>
      </c>
      <c r="D47" s="54">
        <v>11.1</v>
      </c>
      <c r="E47" s="54">
        <v>11.1</v>
      </c>
      <c r="F47" s="12">
        <f t="shared" si="2"/>
        <v>11.009987765732969</v>
      </c>
      <c r="G47" s="12">
        <f t="shared" si="2"/>
        <v>10.978079656847068</v>
      </c>
      <c r="H47" s="12">
        <f t="shared" si="2"/>
        <v>10.877585812065851</v>
      </c>
      <c r="I47" s="9">
        <f t="shared" si="3"/>
        <v>-0.32241418793414844</v>
      </c>
    </row>
    <row r="48" spans="2:9" ht="15" customHeight="1" x14ac:dyDescent="0.35">
      <c r="B48" s="7" t="s">
        <v>17</v>
      </c>
      <c r="C48" s="54">
        <v>7.8</v>
      </c>
      <c r="D48" s="54">
        <v>7.7</v>
      </c>
      <c r="E48" s="54">
        <v>7.6</v>
      </c>
      <c r="F48" s="12">
        <f t="shared" si="2"/>
        <v>7.5997391159782932</v>
      </c>
      <c r="G48" s="12">
        <f t="shared" si="2"/>
        <v>7.5576363039427621</v>
      </c>
      <c r="H48" s="12">
        <f t="shared" si="2"/>
        <v>7.5010813974199131</v>
      </c>
      <c r="I48" s="9">
        <f t="shared" si="3"/>
        <v>-0.29891860258008673</v>
      </c>
    </row>
    <row r="49" spans="1:10" ht="15" customHeight="1" x14ac:dyDescent="0.35">
      <c r="A49" s="21"/>
      <c r="B49" s="22" t="s">
        <v>18</v>
      </c>
      <c r="C49" s="55">
        <v>6.8</v>
      </c>
      <c r="D49" s="55">
        <v>6.8</v>
      </c>
      <c r="E49" s="55">
        <v>6.8</v>
      </c>
      <c r="F49" s="20">
        <f t="shared" si="2"/>
        <v>6.7335359589406067</v>
      </c>
      <c r="G49" s="20">
        <f t="shared" si="2"/>
        <v>6.7010331256848774</v>
      </c>
      <c r="H49" s="20">
        <f t="shared" si="2"/>
        <v>6.6860045969992292</v>
      </c>
      <c r="I49" s="16">
        <f t="shared" si="3"/>
        <v>-0.1139954030007706</v>
      </c>
      <c r="J49" s="21"/>
    </row>
    <row r="50" spans="1:10" ht="15" customHeight="1" x14ac:dyDescent="0.35">
      <c r="B50" s="26" t="s">
        <v>25</v>
      </c>
      <c r="C50" s="26"/>
      <c r="D50" s="26"/>
      <c r="E50" s="26"/>
      <c r="I50" s="13"/>
    </row>
    <row r="51" spans="1:10" ht="15" customHeight="1" x14ac:dyDescent="0.35">
      <c r="F51" s="13"/>
      <c r="G51" s="13"/>
      <c r="H51" s="13"/>
      <c r="I51" s="13"/>
    </row>
    <row r="52" spans="1:10" ht="15" customHeight="1" x14ac:dyDescent="0.35"/>
    <row r="53" spans="1:10" ht="15" customHeight="1" x14ac:dyDescent="0.35"/>
  </sheetData>
  <mergeCells count="19">
    <mergeCell ref="J29:J30"/>
    <mergeCell ref="A1:J1"/>
    <mergeCell ref="J2:J3"/>
    <mergeCell ref="F2:F3"/>
    <mergeCell ref="G2:G3"/>
    <mergeCell ref="H2:H3"/>
    <mergeCell ref="I2:I3"/>
    <mergeCell ref="A2:B3"/>
    <mergeCell ref="A29:B30"/>
    <mergeCell ref="I29:I30"/>
    <mergeCell ref="F29:F30"/>
    <mergeCell ref="G29:G30"/>
    <mergeCell ref="H29:H30"/>
    <mergeCell ref="C2:C3"/>
    <mergeCell ref="D2:D3"/>
    <mergeCell ref="E2:E3"/>
    <mergeCell ref="C29:C30"/>
    <mergeCell ref="D29:D30"/>
    <mergeCell ref="E29:E30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Normal="100" workbookViewId="0">
      <selection activeCell="K20" sqref="K19:K20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6" s="29" customFormat="1" ht="18" customHeight="1" x14ac:dyDescent="0.4">
      <c r="A1" s="95" t="s">
        <v>44</v>
      </c>
      <c r="B1" s="95"/>
      <c r="C1" s="95"/>
      <c r="D1" s="95"/>
      <c r="E1" s="95"/>
      <c r="F1" s="95"/>
      <c r="G1" s="95"/>
      <c r="H1" s="95"/>
      <c r="I1" s="95"/>
      <c r="J1" s="95"/>
    </row>
    <row r="2" spans="1:16" s="3" customFormat="1" ht="14.25" customHeight="1" x14ac:dyDescent="0.35">
      <c r="A2" s="92" t="s">
        <v>45</v>
      </c>
      <c r="B2" s="92"/>
      <c r="C2" s="92">
        <v>2017</v>
      </c>
      <c r="D2" s="92">
        <v>2018</v>
      </c>
      <c r="E2" s="92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  <c r="N2" s="76"/>
      <c r="O2" s="77"/>
    </row>
    <row r="3" spans="1:16" s="3" customFormat="1" ht="14.25" customHeight="1" x14ac:dyDescent="0.35">
      <c r="A3" s="94"/>
      <c r="B3" s="94"/>
      <c r="C3" s="93"/>
      <c r="D3" s="93"/>
      <c r="E3" s="93"/>
      <c r="F3" s="96"/>
      <c r="G3" s="96"/>
      <c r="H3" s="96"/>
      <c r="I3" s="94"/>
      <c r="J3" s="94"/>
      <c r="N3" s="76"/>
      <c r="O3" s="77"/>
    </row>
    <row r="4" spans="1:16" s="1" customFormat="1" ht="15" customHeight="1" x14ac:dyDescent="0.4">
      <c r="B4" s="4" t="s">
        <v>0</v>
      </c>
      <c r="C4" s="56">
        <v>81619</v>
      </c>
      <c r="D4" s="56" t="s">
        <v>361</v>
      </c>
      <c r="E4" s="56" t="s">
        <v>362</v>
      </c>
      <c r="F4" s="23">
        <f>SUM(F8:F27)</f>
        <v>88346</v>
      </c>
      <c r="G4" s="23">
        <f t="shared" ref="G4:H4" si="0">SUM(G8:G27)</f>
        <v>91216</v>
      </c>
      <c r="H4" s="23">
        <f t="shared" si="0"/>
        <v>94936</v>
      </c>
      <c r="I4" s="5">
        <f>H4-C4</f>
        <v>13317</v>
      </c>
      <c r="J4" s="6">
        <f>I4/C4*100</f>
        <v>16.316053860008086</v>
      </c>
      <c r="N4" s="2"/>
      <c r="O4" s="77"/>
      <c r="P4" s="3"/>
    </row>
    <row r="5" spans="1:16" s="1" customFormat="1" ht="15" customHeight="1" x14ac:dyDescent="0.4">
      <c r="B5" s="7" t="s">
        <v>20</v>
      </c>
      <c r="C5" s="52" t="s">
        <v>363</v>
      </c>
      <c r="D5" s="52" t="s">
        <v>364</v>
      </c>
      <c r="E5" s="52" t="s">
        <v>365</v>
      </c>
      <c r="F5" s="27">
        <v>421</v>
      </c>
      <c r="G5" s="27">
        <f>G4-F4</f>
        <v>2870</v>
      </c>
      <c r="H5" s="27">
        <f>H4-G4</f>
        <v>3720</v>
      </c>
      <c r="I5" s="8"/>
      <c r="J5" s="9"/>
      <c r="N5" s="76"/>
      <c r="O5" s="77"/>
      <c r="P5" s="3"/>
    </row>
    <row r="6" spans="1:16" s="1" customFormat="1" ht="15" customHeight="1" x14ac:dyDescent="0.4">
      <c r="B6" s="17" t="s">
        <v>21</v>
      </c>
      <c r="C6" s="52">
        <v>2</v>
      </c>
      <c r="D6" s="52">
        <v>3</v>
      </c>
      <c r="E6" s="52">
        <v>4.5999999999999996</v>
      </c>
      <c r="F6" s="28">
        <v>0.5</v>
      </c>
      <c r="G6" s="28">
        <f>G5/F4*100</f>
        <v>3.2485907681162702</v>
      </c>
      <c r="H6" s="28">
        <f>H5/G4*100</f>
        <v>4.0782318891422555</v>
      </c>
      <c r="I6" s="18"/>
      <c r="J6" s="19"/>
      <c r="N6" s="76"/>
      <c r="O6" s="77"/>
      <c r="P6" s="3"/>
    </row>
    <row r="7" spans="1:16" s="1" customFormat="1" ht="25.15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  <c r="N7" s="76"/>
      <c r="O7" s="77"/>
      <c r="P7" s="3"/>
    </row>
    <row r="8" spans="1:16" ht="15" customHeight="1" x14ac:dyDescent="0.35">
      <c r="B8" s="7" t="s">
        <v>1</v>
      </c>
      <c r="C8" s="53">
        <v>15905</v>
      </c>
      <c r="D8" s="53" t="s">
        <v>366</v>
      </c>
      <c r="E8" s="53" t="s">
        <v>367</v>
      </c>
      <c r="F8" s="24">
        <v>17887</v>
      </c>
      <c r="G8" s="24">
        <v>18422</v>
      </c>
      <c r="H8" s="24">
        <v>19382</v>
      </c>
      <c r="I8" s="8">
        <f>H8-C8</f>
        <v>3477</v>
      </c>
      <c r="J8" s="9">
        <f>I8/C8*100</f>
        <v>21.861049984281671</v>
      </c>
      <c r="N8" s="76"/>
      <c r="O8" s="77"/>
      <c r="P8" s="3"/>
    </row>
    <row r="9" spans="1:16" ht="15" customHeight="1" x14ac:dyDescent="0.35">
      <c r="B9" s="7" t="s">
        <v>2</v>
      </c>
      <c r="C9" s="52">
        <v>3684</v>
      </c>
      <c r="D9" s="52" t="s">
        <v>368</v>
      </c>
      <c r="E9" s="52" t="s">
        <v>369</v>
      </c>
      <c r="F9" s="24">
        <v>3958</v>
      </c>
      <c r="G9" s="24">
        <v>4037</v>
      </c>
      <c r="H9" s="24">
        <v>4124</v>
      </c>
      <c r="I9" s="8">
        <f t="shared" ref="I9:I27" si="1">H9-C9</f>
        <v>440</v>
      </c>
      <c r="J9" s="9">
        <f t="shared" ref="J9:J26" si="2">I9/C9*100</f>
        <v>11.943539630836048</v>
      </c>
      <c r="O9" s="77"/>
      <c r="P9" s="3"/>
    </row>
    <row r="10" spans="1:16" ht="15" customHeight="1" x14ac:dyDescent="0.35">
      <c r="B10" s="7" t="s">
        <v>3</v>
      </c>
      <c r="C10" s="52">
        <v>5517</v>
      </c>
      <c r="D10" s="52" t="s">
        <v>370</v>
      </c>
      <c r="E10" s="52" t="s">
        <v>371</v>
      </c>
      <c r="F10" s="24">
        <v>6053</v>
      </c>
      <c r="G10" s="24">
        <v>6266</v>
      </c>
      <c r="H10" s="24">
        <v>6554</v>
      </c>
      <c r="I10" s="8">
        <f t="shared" si="1"/>
        <v>1037</v>
      </c>
      <c r="J10" s="9">
        <f t="shared" si="2"/>
        <v>18.796447344571323</v>
      </c>
      <c r="O10" s="77"/>
      <c r="P10" s="3"/>
    </row>
    <row r="11" spans="1:16" ht="15" customHeight="1" x14ac:dyDescent="0.35">
      <c r="B11" s="7" t="s">
        <v>4</v>
      </c>
      <c r="C11" s="52">
        <v>9909</v>
      </c>
      <c r="D11" s="52" t="s">
        <v>372</v>
      </c>
      <c r="E11" s="52" t="s">
        <v>373</v>
      </c>
      <c r="F11" s="24">
        <v>11156</v>
      </c>
      <c r="G11" s="24">
        <v>11514</v>
      </c>
      <c r="H11" s="24">
        <v>12131</v>
      </c>
      <c r="I11" s="8">
        <f t="shared" si="1"/>
        <v>2222</v>
      </c>
      <c r="J11" s="9">
        <f t="shared" si="2"/>
        <v>22.424058936320517</v>
      </c>
      <c r="O11" s="77"/>
      <c r="P11" s="3"/>
    </row>
    <row r="12" spans="1:16" ht="15" customHeight="1" x14ac:dyDescent="0.35">
      <c r="B12" s="7" t="s">
        <v>5</v>
      </c>
      <c r="C12" s="52">
        <v>9880</v>
      </c>
      <c r="D12" s="52" t="s">
        <v>374</v>
      </c>
      <c r="E12" s="52" t="s">
        <v>375</v>
      </c>
      <c r="F12" s="24">
        <v>10565</v>
      </c>
      <c r="G12" s="24">
        <v>10802</v>
      </c>
      <c r="H12" s="24">
        <v>11104</v>
      </c>
      <c r="I12" s="8">
        <f t="shared" si="1"/>
        <v>1224</v>
      </c>
      <c r="J12" s="9">
        <f t="shared" si="2"/>
        <v>12.388663967611336</v>
      </c>
    </row>
    <row r="13" spans="1:16" ht="15" customHeight="1" x14ac:dyDescent="0.35">
      <c r="B13" s="7" t="s">
        <v>6</v>
      </c>
      <c r="C13" s="52">
        <v>2424</v>
      </c>
      <c r="D13" s="52" t="s">
        <v>376</v>
      </c>
      <c r="E13" s="52" t="s">
        <v>377</v>
      </c>
      <c r="F13" s="24">
        <v>2699</v>
      </c>
      <c r="G13" s="24">
        <v>2833</v>
      </c>
      <c r="H13" s="24">
        <v>2922</v>
      </c>
      <c r="I13" s="8">
        <f t="shared" si="1"/>
        <v>498</v>
      </c>
      <c r="J13" s="9">
        <f t="shared" si="2"/>
        <v>20.544554455445542</v>
      </c>
    </row>
    <row r="14" spans="1:16" ht="15" customHeight="1" x14ac:dyDescent="0.35">
      <c r="B14" s="7" t="s">
        <v>7</v>
      </c>
      <c r="C14" s="52">
        <v>545</v>
      </c>
      <c r="D14" s="52">
        <v>613</v>
      </c>
      <c r="E14" s="52">
        <v>681</v>
      </c>
      <c r="F14" s="24">
        <v>694</v>
      </c>
      <c r="G14" s="24">
        <v>738</v>
      </c>
      <c r="H14" s="24">
        <v>801</v>
      </c>
      <c r="I14" s="8">
        <f t="shared" si="1"/>
        <v>256</v>
      </c>
      <c r="J14" s="9">
        <f t="shared" si="2"/>
        <v>46.972477064220186</v>
      </c>
    </row>
    <row r="15" spans="1:16" ht="15" customHeight="1" x14ac:dyDescent="0.35">
      <c r="B15" s="7" t="s">
        <v>8</v>
      </c>
      <c r="C15" s="52">
        <v>4538</v>
      </c>
      <c r="D15" s="52" t="s">
        <v>378</v>
      </c>
      <c r="E15" s="52" t="s">
        <v>379</v>
      </c>
      <c r="F15" s="24">
        <v>4584</v>
      </c>
      <c r="G15" s="24">
        <v>4554</v>
      </c>
      <c r="H15" s="24">
        <v>4603</v>
      </c>
      <c r="I15" s="8">
        <f t="shared" si="1"/>
        <v>65</v>
      </c>
      <c r="J15" s="9">
        <f t="shared" si="2"/>
        <v>1.4323490524460116</v>
      </c>
    </row>
    <row r="16" spans="1:16" ht="15" customHeight="1" x14ac:dyDescent="0.35">
      <c r="B16" s="7" t="s">
        <v>9</v>
      </c>
      <c r="C16" s="52">
        <v>63</v>
      </c>
      <c r="D16" s="52">
        <v>66</v>
      </c>
      <c r="E16" s="52">
        <v>68</v>
      </c>
      <c r="F16" s="24">
        <v>71</v>
      </c>
      <c r="G16" s="24">
        <v>76</v>
      </c>
      <c r="H16" s="24">
        <v>80</v>
      </c>
      <c r="I16" s="8">
        <f t="shared" si="1"/>
        <v>17</v>
      </c>
      <c r="J16" s="9">
        <f t="shared" si="2"/>
        <v>26.984126984126984</v>
      </c>
    </row>
    <row r="17" spans="1:11" ht="15" customHeight="1" x14ac:dyDescent="0.35">
      <c r="B17" s="7" t="s">
        <v>10</v>
      </c>
      <c r="C17" s="52">
        <v>595</v>
      </c>
      <c r="D17" s="52">
        <v>609</v>
      </c>
      <c r="E17" s="52">
        <v>652</v>
      </c>
      <c r="F17" s="24">
        <v>592</v>
      </c>
      <c r="G17" s="24">
        <v>644</v>
      </c>
      <c r="H17" s="24">
        <v>690</v>
      </c>
      <c r="I17" s="8">
        <f t="shared" si="1"/>
        <v>95</v>
      </c>
      <c r="J17" s="9">
        <f t="shared" si="2"/>
        <v>15.966386554621847</v>
      </c>
    </row>
    <row r="18" spans="1:11" ht="15" customHeight="1" x14ac:dyDescent="0.35">
      <c r="B18" s="7" t="s">
        <v>11</v>
      </c>
      <c r="C18" s="52">
        <v>556</v>
      </c>
      <c r="D18" s="52">
        <v>616</v>
      </c>
      <c r="E18" s="52">
        <v>663</v>
      </c>
      <c r="F18" s="24">
        <v>632</v>
      </c>
      <c r="G18" s="24">
        <v>651</v>
      </c>
      <c r="H18" s="24">
        <v>678</v>
      </c>
      <c r="I18" s="8">
        <f t="shared" si="1"/>
        <v>122</v>
      </c>
      <c r="J18" s="9">
        <f t="shared" si="2"/>
        <v>21.942446043165468</v>
      </c>
    </row>
    <row r="19" spans="1:11" ht="15" customHeight="1" x14ac:dyDescent="0.35">
      <c r="B19" s="7" t="s">
        <v>12</v>
      </c>
      <c r="C19" s="52">
        <v>2057</v>
      </c>
      <c r="D19" s="52" t="s">
        <v>380</v>
      </c>
      <c r="E19" s="52" t="s">
        <v>381</v>
      </c>
      <c r="F19" s="24">
        <v>2222</v>
      </c>
      <c r="G19" s="24">
        <v>2353</v>
      </c>
      <c r="H19" s="24">
        <v>2525</v>
      </c>
      <c r="I19" s="8">
        <f t="shared" si="1"/>
        <v>468</v>
      </c>
      <c r="J19" s="9">
        <f t="shared" si="2"/>
        <v>22.751579970831308</v>
      </c>
    </row>
    <row r="20" spans="1:11" ht="15" customHeight="1" x14ac:dyDescent="0.35">
      <c r="B20" s="7" t="s">
        <v>24</v>
      </c>
      <c r="C20" s="52">
        <v>4109</v>
      </c>
      <c r="D20" s="52" t="s">
        <v>382</v>
      </c>
      <c r="E20" s="52" t="s">
        <v>383</v>
      </c>
      <c r="F20" s="24">
        <v>4311</v>
      </c>
      <c r="G20" s="24">
        <v>4524</v>
      </c>
      <c r="H20" s="24">
        <v>4779</v>
      </c>
      <c r="I20" s="8">
        <f t="shared" si="1"/>
        <v>670</v>
      </c>
      <c r="J20" s="9">
        <f t="shared" si="2"/>
        <v>16.305670479435385</v>
      </c>
    </row>
    <row r="21" spans="1:11" ht="15" customHeight="1" x14ac:dyDescent="0.35">
      <c r="B21" s="7" t="s">
        <v>13</v>
      </c>
      <c r="C21" s="52">
        <v>1881</v>
      </c>
      <c r="D21" s="52" t="s">
        <v>384</v>
      </c>
      <c r="E21" s="52" t="s">
        <v>385</v>
      </c>
      <c r="F21" s="24">
        <v>1930</v>
      </c>
      <c r="G21" s="24">
        <v>1958</v>
      </c>
      <c r="H21" s="24">
        <v>2022</v>
      </c>
      <c r="I21" s="8">
        <f t="shared" si="1"/>
        <v>141</v>
      </c>
      <c r="J21" s="9">
        <f t="shared" si="2"/>
        <v>7.4960127591706529</v>
      </c>
    </row>
    <row r="22" spans="1:11" ht="15" customHeight="1" x14ac:dyDescent="0.35">
      <c r="B22" s="7" t="s">
        <v>14</v>
      </c>
      <c r="C22" s="52">
        <v>460</v>
      </c>
      <c r="D22" s="52">
        <v>468</v>
      </c>
      <c r="E22" s="52">
        <v>509</v>
      </c>
      <c r="F22" s="24">
        <v>496</v>
      </c>
      <c r="G22" s="24">
        <v>510</v>
      </c>
      <c r="H22" s="24">
        <v>488</v>
      </c>
      <c r="I22" s="8">
        <f t="shared" si="1"/>
        <v>28</v>
      </c>
      <c r="J22" s="9">
        <f t="shared" si="2"/>
        <v>6.0869565217391308</v>
      </c>
    </row>
    <row r="23" spans="1:11" ht="15" customHeight="1" x14ac:dyDescent="0.35">
      <c r="B23" s="7" t="s">
        <v>15</v>
      </c>
      <c r="C23" s="52">
        <v>4083</v>
      </c>
      <c r="D23" s="52" t="s">
        <v>386</v>
      </c>
      <c r="E23" s="52" t="s">
        <v>387</v>
      </c>
      <c r="F23" s="24">
        <v>4470</v>
      </c>
      <c r="G23" s="24">
        <v>4657</v>
      </c>
      <c r="H23" s="24">
        <v>4831</v>
      </c>
      <c r="I23" s="8">
        <f t="shared" si="1"/>
        <v>748</v>
      </c>
      <c r="J23" s="9">
        <f t="shared" si="2"/>
        <v>18.319862845946609</v>
      </c>
    </row>
    <row r="24" spans="1:11" ht="15" customHeight="1" x14ac:dyDescent="0.35">
      <c r="B24" s="7" t="s">
        <v>16</v>
      </c>
      <c r="C24" s="52">
        <v>7845</v>
      </c>
      <c r="D24" s="52" t="s">
        <v>388</v>
      </c>
      <c r="E24" s="52" t="s">
        <v>389</v>
      </c>
      <c r="F24" s="24">
        <v>8205</v>
      </c>
      <c r="G24" s="24">
        <v>8624</v>
      </c>
      <c r="H24" s="24">
        <v>8819</v>
      </c>
      <c r="I24" s="8">
        <f t="shared" si="1"/>
        <v>974</v>
      </c>
      <c r="J24" s="9">
        <f t="shared" si="2"/>
        <v>12.415551306564691</v>
      </c>
    </row>
    <row r="25" spans="1:11" ht="15" customHeight="1" x14ac:dyDescent="0.35">
      <c r="B25" s="7" t="s">
        <v>17</v>
      </c>
      <c r="C25" s="52">
        <v>4790</v>
      </c>
      <c r="D25" s="52" t="s">
        <v>390</v>
      </c>
      <c r="E25" s="52" t="s">
        <v>391</v>
      </c>
      <c r="F25" s="24">
        <v>4863</v>
      </c>
      <c r="G25" s="24">
        <v>4976</v>
      </c>
      <c r="H25" s="24">
        <v>5191</v>
      </c>
      <c r="I25" s="8">
        <f t="shared" si="1"/>
        <v>401</v>
      </c>
      <c r="J25" s="9">
        <f t="shared" si="2"/>
        <v>8.3716075156576188</v>
      </c>
    </row>
    <row r="26" spans="1:11" ht="15" customHeight="1" x14ac:dyDescent="0.35">
      <c r="B26" s="7" t="s">
        <v>18</v>
      </c>
      <c r="C26" s="52">
        <v>2772</v>
      </c>
      <c r="D26" s="52" t="s">
        <v>392</v>
      </c>
      <c r="E26" s="52" t="s">
        <v>393</v>
      </c>
      <c r="F26" s="24">
        <v>2916</v>
      </c>
      <c r="G26" s="24">
        <v>3038</v>
      </c>
      <c r="H26" s="24">
        <v>3212</v>
      </c>
      <c r="I26" s="8">
        <f t="shared" si="1"/>
        <v>440</v>
      </c>
      <c r="J26" s="9">
        <f t="shared" si="2"/>
        <v>15.873015873015872</v>
      </c>
    </row>
    <row r="27" spans="1:11" ht="15" customHeight="1" x14ac:dyDescent="0.35">
      <c r="B27" s="10" t="s">
        <v>19</v>
      </c>
      <c r="C27" s="52">
        <v>6</v>
      </c>
      <c r="D27" s="52">
        <v>48</v>
      </c>
      <c r="E27" s="52">
        <v>19</v>
      </c>
      <c r="F27" s="24">
        <v>42</v>
      </c>
      <c r="G27" s="24">
        <v>39</v>
      </c>
      <c r="H27" s="25">
        <v>0</v>
      </c>
      <c r="I27" s="8">
        <f t="shared" si="1"/>
        <v>-6</v>
      </c>
      <c r="J27" s="9"/>
    </row>
    <row r="28" spans="1:11" ht="6" customHeight="1" x14ac:dyDescent="0.35"/>
    <row r="29" spans="1:11" s="1" customFormat="1" ht="21" customHeight="1" x14ac:dyDescent="0.4">
      <c r="A29" s="92" t="s">
        <v>22</v>
      </c>
      <c r="B29" s="92"/>
      <c r="C29" s="92">
        <v>2017</v>
      </c>
      <c r="D29" s="92">
        <v>2018</v>
      </c>
      <c r="E29" s="92">
        <v>2019</v>
      </c>
      <c r="F29" s="90">
        <v>2020</v>
      </c>
      <c r="G29" s="90">
        <v>2021</v>
      </c>
      <c r="H29" s="90">
        <v>2022</v>
      </c>
      <c r="I29" s="92" t="s">
        <v>193</v>
      </c>
      <c r="J29" s="92"/>
    </row>
    <row r="30" spans="1:11" s="1" customFormat="1" ht="21" customHeight="1" x14ac:dyDescent="0.4">
      <c r="A30" s="94"/>
      <c r="B30" s="94"/>
      <c r="C30" s="93"/>
      <c r="D30" s="93"/>
      <c r="E30" s="93"/>
      <c r="F30" s="96"/>
      <c r="G30" s="96"/>
      <c r="H30" s="96"/>
      <c r="I30" s="94"/>
      <c r="J30" s="94"/>
    </row>
    <row r="31" spans="1:11" s="1" customFormat="1" ht="15" customHeight="1" x14ac:dyDescent="0.4">
      <c r="B31" s="4" t="s">
        <v>0</v>
      </c>
      <c r="C31" s="56">
        <v>35</v>
      </c>
      <c r="D31" s="56">
        <v>35.9</v>
      </c>
      <c r="E31" s="56">
        <v>37.5</v>
      </c>
      <c r="F31" s="31" t="e">
        <f>F4/#REF!*100</f>
        <v>#REF!</v>
      </c>
      <c r="G31" s="31" t="e">
        <f>G4/#REF!*100</f>
        <v>#REF!</v>
      </c>
      <c r="H31" s="31" t="e">
        <f>H4/#REF!*100</f>
        <v>#REF!</v>
      </c>
      <c r="I31" s="6" t="e">
        <f>H31-C31</f>
        <v>#REF!</v>
      </c>
      <c r="K31" s="39"/>
    </row>
    <row r="32" spans="1:11" ht="15" customHeight="1" x14ac:dyDescent="0.35">
      <c r="A32" s="41"/>
      <c r="B32" s="17" t="s">
        <v>29</v>
      </c>
      <c r="C32" s="97">
        <v>0.8</v>
      </c>
      <c r="D32" s="97">
        <v>0.9</v>
      </c>
      <c r="E32" s="97">
        <v>1.6</v>
      </c>
      <c r="F32" s="99">
        <v>0.2</v>
      </c>
      <c r="G32" s="99">
        <v>1.2</v>
      </c>
      <c r="H32" s="99">
        <v>1.4</v>
      </c>
      <c r="I32" s="19"/>
      <c r="J32" s="41"/>
    </row>
    <row r="33" spans="1:10" ht="15" customHeight="1" x14ac:dyDescent="0.35">
      <c r="A33" s="41"/>
      <c r="B33" s="17" t="s">
        <v>30</v>
      </c>
      <c r="C33" s="97"/>
      <c r="D33" s="97"/>
      <c r="E33" s="97"/>
      <c r="F33" s="99"/>
      <c r="G33" s="99"/>
      <c r="H33" s="99"/>
      <c r="I33" s="19"/>
      <c r="J33" s="41"/>
    </row>
    <row r="34" spans="1:10" ht="15" customHeight="1" x14ac:dyDescent="0.35">
      <c r="A34" s="21"/>
      <c r="B34" s="22"/>
      <c r="C34" s="21"/>
      <c r="D34" s="21"/>
      <c r="E34" s="21"/>
      <c r="F34" s="20"/>
      <c r="G34" s="20"/>
      <c r="H34" s="20"/>
      <c r="I34" s="16"/>
      <c r="J34" s="21"/>
    </row>
    <row r="35" spans="1:10" ht="15" customHeight="1" x14ac:dyDescent="0.35">
      <c r="B35" s="7" t="s">
        <v>1</v>
      </c>
      <c r="C35" s="52">
        <v>50.8</v>
      </c>
      <c r="D35" s="52">
        <v>52.4</v>
      </c>
      <c r="E35" s="52">
        <v>54.7</v>
      </c>
      <c r="F35" s="12" t="e">
        <f>F8/#REF!*100</f>
        <v>#REF!</v>
      </c>
      <c r="G35" s="12" t="e">
        <f>G8/#REF!*100</f>
        <v>#REF!</v>
      </c>
      <c r="H35" s="12" t="e">
        <f>H8/#REF!*100</f>
        <v>#REF!</v>
      </c>
      <c r="I35" s="9" t="e">
        <f>H35-C35</f>
        <v>#REF!</v>
      </c>
    </row>
    <row r="36" spans="1:10" ht="15" customHeight="1" x14ac:dyDescent="0.35">
      <c r="B36" s="7" t="s">
        <v>2</v>
      </c>
      <c r="C36" s="52">
        <v>36.9</v>
      </c>
      <c r="D36" s="52">
        <v>38.6</v>
      </c>
      <c r="E36" s="52">
        <v>39.799999999999997</v>
      </c>
      <c r="F36" s="12" t="e">
        <f>F9/#REF!*100</f>
        <v>#REF!</v>
      </c>
      <c r="G36" s="12" t="e">
        <f>G9/#REF!*100</f>
        <v>#REF!</v>
      </c>
      <c r="H36" s="12" t="e">
        <f>H9/#REF!*100</f>
        <v>#REF!</v>
      </c>
      <c r="I36" s="9" t="e">
        <f t="shared" ref="I36:I53" si="3">H36-C36</f>
        <v>#REF!</v>
      </c>
    </row>
    <row r="37" spans="1:10" ht="15" customHeight="1" x14ac:dyDescent="0.35">
      <c r="B37" s="7" t="s">
        <v>3</v>
      </c>
      <c r="C37" s="52">
        <v>32.4</v>
      </c>
      <c r="D37" s="52">
        <v>33.4</v>
      </c>
      <c r="E37" s="52">
        <v>35</v>
      </c>
      <c r="F37" s="12" t="e">
        <f>F10/#REF!*100</f>
        <v>#REF!</v>
      </c>
      <c r="G37" s="12" t="e">
        <f>G10/#REF!*100</f>
        <v>#REF!</v>
      </c>
      <c r="H37" s="12" t="e">
        <f>H10/#REF!*100</f>
        <v>#REF!</v>
      </c>
      <c r="I37" s="9" t="e">
        <f t="shared" si="3"/>
        <v>#REF!</v>
      </c>
    </row>
    <row r="38" spans="1:10" ht="15" customHeight="1" x14ac:dyDescent="0.35">
      <c r="B38" s="7" t="s">
        <v>4</v>
      </c>
      <c r="C38" s="52">
        <v>44.5</v>
      </c>
      <c r="D38" s="52">
        <v>46</v>
      </c>
      <c r="E38" s="52">
        <v>48</v>
      </c>
      <c r="F38" s="12" t="e">
        <f>F11/#REF!*100</f>
        <v>#REF!</v>
      </c>
      <c r="G38" s="12" t="e">
        <f>G11/#REF!*100</f>
        <v>#REF!</v>
      </c>
      <c r="H38" s="12" t="e">
        <f>H11/#REF!*100</f>
        <v>#REF!</v>
      </c>
      <c r="I38" s="9" t="e">
        <f t="shared" si="3"/>
        <v>#REF!</v>
      </c>
    </row>
    <row r="39" spans="1:10" ht="15" customHeight="1" x14ac:dyDescent="0.35">
      <c r="B39" s="7" t="s">
        <v>5</v>
      </c>
      <c r="C39" s="52">
        <v>58.4</v>
      </c>
      <c r="D39" s="52">
        <v>59.6</v>
      </c>
      <c r="E39" s="52">
        <v>60.9</v>
      </c>
      <c r="F39" s="12" t="e">
        <f>F12/#REF!*100</f>
        <v>#REF!</v>
      </c>
      <c r="G39" s="12" t="e">
        <f>G12/#REF!*100</f>
        <v>#REF!</v>
      </c>
      <c r="H39" s="12" t="e">
        <f>H12/#REF!*100</f>
        <v>#REF!</v>
      </c>
      <c r="I39" s="9" t="e">
        <f t="shared" si="3"/>
        <v>#REF!</v>
      </c>
    </row>
    <row r="40" spans="1:10" ht="15" customHeight="1" x14ac:dyDescent="0.35">
      <c r="B40" s="7" t="s">
        <v>6</v>
      </c>
      <c r="C40" s="52">
        <v>35</v>
      </c>
      <c r="D40" s="52">
        <v>36.299999999999997</v>
      </c>
      <c r="E40" s="52">
        <v>38.9</v>
      </c>
      <c r="F40" s="12" t="e">
        <f>F13/#REF!*100</f>
        <v>#REF!</v>
      </c>
      <c r="G40" s="12" t="e">
        <f>G13/#REF!*100</f>
        <v>#REF!</v>
      </c>
      <c r="H40" s="12" t="e">
        <f>H13/#REF!*100</f>
        <v>#REF!</v>
      </c>
      <c r="I40" s="9" t="e">
        <f t="shared" si="3"/>
        <v>#REF!</v>
      </c>
    </row>
    <row r="41" spans="1:10" ht="15" customHeight="1" x14ac:dyDescent="0.35">
      <c r="B41" s="7" t="s">
        <v>7</v>
      </c>
      <c r="C41" s="52">
        <v>15.7</v>
      </c>
      <c r="D41" s="52">
        <v>17.5</v>
      </c>
      <c r="E41" s="52">
        <v>19.2</v>
      </c>
      <c r="F41" s="12" t="e">
        <f>F14/#REF!*100</f>
        <v>#REF!</v>
      </c>
      <c r="G41" s="12" t="e">
        <f>G14/#REF!*100</f>
        <v>#REF!</v>
      </c>
      <c r="H41" s="12" t="e">
        <f>H14/#REF!*100</f>
        <v>#REF!</v>
      </c>
      <c r="I41" s="9" t="e">
        <f t="shared" si="3"/>
        <v>#REF!</v>
      </c>
    </row>
    <row r="42" spans="1:10" ht="15" customHeight="1" x14ac:dyDescent="0.35">
      <c r="B42" s="7" t="s">
        <v>8</v>
      </c>
      <c r="C42" s="52">
        <v>62.6</v>
      </c>
      <c r="D42" s="52">
        <v>63.4</v>
      </c>
      <c r="E42" s="52">
        <v>64.8</v>
      </c>
      <c r="F42" s="12" t="e">
        <f>F15/#REF!*100</f>
        <v>#REF!</v>
      </c>
      <c r="G42" s="12" t="e">
        <f>G15/#REF!*100</f>
        <v>#REF!</v>
      </c>
      <c r="H42" s="12" t="e">
        <f>H15/#REF!*100</f>
        <v>#REF!</v>
      </c>
      <c r="I42" s="9" t="e">
        <f t="shared" si="3"/>
        <v>#REF!</v>
      </c>
    </row>
    <row r="43" spans="1:10" ht="15" customHeight="1" x14ac:dyDescent="0.35">
      <c r="B43" s="7" t="s">
        <v>9</v>
      </c>
      <c r="C43" s="52">
        <v>12.4</v>
      </c>
      <c r="D43" s="52">
        <v>13.3</v>
      </c>
      <c r="E43" s="52">
        <v>13.6</v>
      </c>
      <c r="F43" s="12" t="e">
        <f>F16/#REF!*100</f>
        <v>#REF!</v>
      </c>
      <c r="G43" s="12" t="e">
        <f>G16/#REF!*100</f>
        <v>#REF!</v>
      </c>
      <c r="H43" s="12" t="e">
        <f>H16/#REF!*100</f>
        <v>#REF!</v>
      </c>
      <c r="I43" s="9" t="e">
        <f t="shared" si="3"/>
        <v>#REF!</v>
      </c>
    </row>
    <row r="44" spans="1:10" ht="15" customHeight="1" x14ac:dyDescent="0.35">
      <c r="B44" s="7" t="s">
        <v>10</v>
      </c>
      <c r="C44" s="52">
        <v>13</v>
      </c>
      <c r="D44" s="52">
        <v>13.4</v>
      </c>
      <c r="E44" s="52">
        <v>14.2</v>
      </c>
      <c r="F44" s="12" t="e">
        <f>F17/#REF!*100</f>
        <v>#REF!</v>
      </c>
      <c r="G44" s="12" t="e">
        <f>G17/#REF!*100</f>
        <v>#REF!</v>
      </c>
      <c r="H44" s="12" t="e">
        <f>H17/#REF!*100</f>
        <v>#REF!</v>
      </c>
      <c r="I44" s="9" t="e">
        <f t="shared" si="3"/>
        <v>#REF!</v>
      </c>
    </row>
    <row r="45" spans="1:10" ht="15" customHeight="1" x14ac:dyDescent="0.35">
      <c r="B45" s="7" t="s">
        <v>11</v>
      </c>
      <c r="C45" s="52">
        <v>14</v>
      </c>
      <c r="D45" s="52">
        <v>15.3</v>
      </c>
      <c r="E45" s="52">
        <v>16.5</v>
      </c>
      <c r="F45" s="12" t="e">
        <f>F18/#REF!*100</f>
        <v>#REF!</v>
      </c>
      <c r="G45" s="12" t="e">
        <f>G18/#REF!*100</f>
        <v>#REF!</v>
      </c>
      <c r="H45" s="12" t="e">
        <f>H18/#REF!*100</f>
        <v>#REF!</v>
      </c>
      <c r="I45" s="9" t="e">
        <f t="shared" si="3"/>
        <v>#REF!</v>
      </c>
    </row>
    <row r="46" spans="1:10" ht="15" customHeight="1" x14ac:dyDescent="0.35">
      <c r="B46" s="7" t="s">
        <v>12</v>
      </c>
      <c r="C46" s="52">
        <v>29.8</v>
      </c>
      <c r="D46" s="52">
        <v>30.7</v>
      </c>
      <c r="E46" s="52">
        <v>32.200000000000003</v>
      </c>
      <c r="F46" s="12" t="e">
        <f>F19/#REF!*100</f>
        <v>#REF!</v>
      </c>
      <c r="G46" s="12" t="e">
        <f>G19/#REF!*100</f>
        <v>#REF!</v>
      </c>
      <c r="H46" s="12" t="e">
        <f>H19/#REF!*100</f>
        <v>#REF!</v>
      </c>
      <c r="I46" s="9" t="e">
        <f t="shared" si="3"/>
        <v>#REF!</v>
      </c>
    </row>
    <row r="47" spans="1:10" ht="15" customHeight="1" x14ac:dyDescent="0.35">
      <c r="B47" s="7" t="s">
        <v>24</v>
      </c>
      <c r="C47" s="52">
        <v>19.899999999999999</v>
      </c>
      <c r="D47" s="52">
        <v>20.2</v>
      </c>
      <c r="E47" s="52">
        <v>21.1</v>
      </c>
      <c r="F47" s="12" t="e">
        <f>F20/#REF!*100</f>
        <v>#REF!</v>
      </c>
      <c r="G47" s="12" t="e">
        <f>G20/#REF!*100</f>
        <v>#REF!</v>
      </c>
      <c r="H47" s="12" t="e">
        <f>H20/#REF!*100</f>
        <v>#REF!</v>
      </c>
      <c r="I47" s="9" t="e">
        <f t="shared" si="3"/>
        <v>#REF!</v>
      </c>
    </row>
    <row r="48" spans="1:10" ht="15" customHeight="1" x14ac:dyDescent="0.35">
      <c r="B48" s="7" t="s">
        <v>13</v>
      </c>
      <c r="C48" s="52">
        <v>31.1</v>
      </c>
      <c r="D48" s="52">
        <v>31.1</v>
      </c>
      <c r="E48" s="52">
        <v>33.1</v>
      </c>
      <c r="F48" s="12" t="e">
        <f>F21/#REF!*100</f>
        <v>#REF!</v>
      </c>
      <c r="G48" s="12" t="e">
        <f>G21/#REF!*100</f>
        <v>#REF!</v>
      </c>
      <c r="H48" s="12" t="e">
        <f>H21/#REF!*100</f>
        <v>#REF!</v>
      </c>
      <c r="I48" s="9" t="e">
        <f t="shared" si="3"/>
        <v>#REF!</v>
      </c>
    </row>
    <row r="49" spans="1:10" ht="15" customHeight="1" x14ac:dyDescent="0.35">
      <c r="B49" s="7" t="s">
        <v>14</v>
      </c>
      <c r="C49" s="52">
        <v>18.399999999999999</v>
      </c>
      <c r="D49" s="52">
        <v>18.8</v>
      </c>
      <c r="E49" s="52">
        <v>20.399999999999999</v>
      </c>
      <c r="F49" s="12" t="e">
        <f>F22/#REF!*100</f>
        <v>#REF!</v>
      </c>
      <c r="G49" s="12" t="e">
        <f>G22/#REF!*100</f>
        <v>#REF!</v>
      </c>
      <c r="H49" s="12" t="e">
        <f>H22/#REF!*100</f>
        <v>#REF!</v>
      </c>
      <c r="I49" s="9" t="e">
        <f t="shared" si="3"/>
        <v>#REF!</v>
      </c>
    </row>
    <row r="50" spans="1:10" ht="15" customHeight="1" x14ac:dyDescent="0.35">
      <c r="B50" s="7" t="s">
        <v>15</v>
      </c>
      <c r="C50" s="52">
        <v>32</v>
      </c>
      <c r="D50" s="52">
        <v>32.299999999999997</v>
      </c>
      <c r="E50" s="52">
        <v>34.4</v>
      </c>
      <c r="F50" s="12" t="e">
        <f>F23/#REF!*100</f>
        <v>#REF!</v>
      </c>
      <c r="G50" s="12" t="e">
        <f>G23/#REF!*100</f>
        <v>#REF!</v>
      </c>
      <c r="H50" s="12" t="e">
        <f>H23/#REF!*100</f>
        <v>#REF!</v>
      </c>
      <c r="I50" s="9" t="e">
        <f t="shared" si="3"/>
        <v>#REF!</v>
      </c>
    </row>
    <row r="51" spans="1:10" ht="15" customHeight="1" x14ac:dyDescent="0.35">
      <c r="B51" s="7" t="s">
        <v>16</v>
      </c>
      <c r="C51" s="52">
        <v>30</v>
      </c>
      <c r="D51" s="52">
        <v>30.8</v>
      </c>
      <c r="E51" s="52">
        <v>32.200000000000003</v>
      </c>
      <c r="F51" s="12" t="e">
        <f>F24/#REF!*100</f>
        <v>#REF!</v>
      </c>
      <c r="G51" s="12" t="e">
        <f>G24/#REF!*100</f>
        <v>#REF!</v>
      </c>
      <c r="H51" s="12" t="e">
        <f>H24/#REF!*100</f>
        <v>#REF!</v>
      </c>
      <c r="I51" s="9" t="e">
        <f t="shared" si="3"/>
        <v>#REF!</v>
      </c>
    </row>
    <row r="52" spans="1:10" ht="15" customHeight="1" x14ac:dyDescent="0.35">
      <c r="B52" s="7" t="s">
        <v>17</v>
      </c>
      <c r="C52" s="52">
        <v>26.3</v>
      </c>
      <c r="D52" s="52">
        <v>26.4</v>
      </c>
      <c r="E52" s="52">
        <v>27.4</v>
      </c>
      <c r="F52" s="12" t="e">
        <f>F25/#REF!*100</f>
        <v>#REF!</v>
      </c>
      <c r="G52" s="12" t="e">
        <f>G25/#REF!*100</f>
        <v>#REF!</v>
      </c>
      <c r="H52" s="12" t="e">
        <f>H25/#REF!*100</f>
        <v>#REF!</v>
      </c>
      <c r="I52" s="9" t="e">
        <f t="shared" si="3"/>
        <v>#REF!</v>
      </c>
    </row>
    <row r="53" spans="1:10" ht="15" customHeight="1" x14ac:dyDescent="0.35">
      <c r="A53" s="21"/>
      <c r="B53" s="22" t="s">
        <v>18</v>
      </c>
      <c r="C53" s="54">
        <v>17.399999999999999</v>
      </c>
      <c r="D53" s="54">
        <v>17.899999999999999</v>
      </c>
      <c r="E53" s="54">
        <v>18.899999999999999</v>
      </c>
      <c r="F53" s="20" t="e">
        <f>F26/#REF!*100</f>
        <v>#REF!</v>
      </c>
      <c r="G53" s="20" t="e">
        <f>G26/#REF!*100</f>
        <v>#REF!</v>
      </c>
      <c r="H53" s="20" t="e">
        <f>H26/#REF!*100</f>
        <v>#REF!</v>
      </c>
      <c r="I53" s="16" t="e">
        <f t="shared" si="3"/>
        <v>#REF!</v>
      </c>
      <c r="J53" s="21"/>
    </row>
    <row r="54" spans="1:10" ht="15" customHeight="1" x14ac:dyDescent="0.35">
      <c r="B54" s="26" t="s">
        <v>25</v>
      </c>
      <c r="C54" s="62"/>
      <c r="D54" s="62"/>
      <c r="E54" s="62"/>
      <c r="I54" s="13"/>
    </row>
    <row r="55" spans="1:10" ht="15" customHeight="1" x14ac:dyDescent="0.35">
      <c r="A55" s="42"/>
      <c r="B55" s="42" t="s">
        <v>106</v>
      </c>
      <c r="C55" s="42"/>
      <c r="D55" s="42"/>
      <c r="E55" s="42"/>
      <c r="F55" s="13"/>
      <c r="G55" s="13"/>
      <c r="H55" s="13"/>
      <c r="I55" s="13"/>
    </row>
    <row r="56" spans="1:10" ht="15" customHeight="1" x14ac:dyDescent="0.35"/>
    <row r="57" spans="1:10" ht="15" customHeight="1" x14ac:dyDescent="0.35"/>
  </sheetData>
  <mergeCells count="25">
    <mergeCell ref="A2:B3"/>
    <mergeCell ref="A29:B30"/>
    <mergeCell ref="A1:J1"/>
    <mergeCell ref="F32:F33"/>
    <mergeCell ref="G32:G33"/>
    <mergeCell ref="H32:H33"/>
    <mergeCell ref="F29:F30"/>
    <mergeCell ref="G29:G30"/>
    <mergeCell ref="H29:H30"/>
    <mergeCell ref="I29:I30"/>
    <mergeCell ref="J29:J30"/>
    <mergeCell ref="F2:F3"/>
    <mergeCell ref="G2:G3"/>
    <mergeCell ref="H2:H3"/>
    <mergeCell ref="I2:I3"/>
    <mergeCell ref="J2:J3"/>
    <mergeCell ref="C32:C33"/>
    <mergeCell ref="D32:D33"/>
    <mergeCell ref="E32:E33"/>
    <mergeCell ref="C2:C3"/>
    <mergeCell ref="D2:D3"/>
    <mergeCell ref="E2:E3"/>
    <mergeCell ref="C29:C30"/>
    <mergeCell ref="D29:D30"/>
    <mergeCell ref="E29:E30"/>
  </mergeCells>
  <pageMargins left="0.39370078740157483" right="0.39370078740157483" top="0.39370078740157483" bottom="0.1968503937007874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zoomScaleNormal="100" workbookViewId="0">
      <selection activeCell="K6" sqref="K6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5" width="12.28515625" style="7" customWidth="1"/>
    <col min="6" max="8" width="12.28515625" style="2" customWidth="1"/>
    <col min="9" max="10" width="14.5703125" style="2" customWidth="1"/>
    <col min="11" max="16384" width="11.42578125" style="2"/>
  </cols>
  <sheetData>
    <row r="1" spans="1:15" s="29" customFormat="1" ht="18" customHeight="1" x14ac:dyDescent="0.4">
      <c r="A1" s="95" t="s">
        <v>46</v>
      </c>
      <c r="B1" s="95"/>
      <c r="C1" s="95"/>
      <c r="D1" s="95"/>
      <c r="E1" s="95"/>
      <c r="F1" s="95"/>
      <c r="G1" s="95"/>
      <c r="H1" s="95"/>
      <c r="I1" s="95"/>
      <c r="J1" s="95"/>
    </row>
    <row r="2" spans="1:15" s="3" customFormat="1" ht="14.25" customHeight="1" x14ac:dyDescent="0.35">
      <c r="A2" s="92" t="s">
        <v>47</v>
      </c>
      <c r="B2" s="92"/>
      <c r="C2" s="92">
        <v>2017</v>
      </c>
      <c r="D2" s="92">
        <v>2018</v>
      </c>
      <c r="E2" s="92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  <c r="N2" s="76"/>
      <c r="O2" s="77"/>
    </row>
    <row r="3" spans="1:15" s="3" customFormat="1" ht="14.25" customHeight="1" x14ac:dyDescent="0.35">
      <c r="A3" s="94"/>
      <c r="B3" s="94"/>
      <c r="C3" s="93"/>
      <c r="D3" s="93"/>
      <c r="E3" s="93"/>
      <c r="F3" s="96"/>
      <c r="G3" s="96"/>
      <c r="H3" s="96"/>
      <c r="I3" s="94"/>
      <c r="J3" s="94"/>
      <c r="N3" s="76"/>
      <c r="O3" s="77"/>
    </row>
    <row r="4" spans="1:15" s="1" customFormat="1" ht="15" customHeight="1" x14ac:dyDescent="0.4">
      <c r="B4" s="4" t="s">
        <v>0</v>
      </c>
      <c r="C4" s="56">
        <v>38156</v>
      </c>
      <c r="D4" s="56" t="s">
        <v>394</v>
      </c>
      <c r="E4" s="56" t="s">
        <v>395</v>
      </c>
      <c r="F4" s="23">
        <f>SUM(F8:F27)</f>
        <v>43235</v>
      </c>
      <c r="G4" s="23">
        <f t="shared" ref="G4:H4" si="0">SUM(G8:G27)</f>
        <v>44319</v>
      </c>
      <c r="H4" s="23">
        <f t="shared" si="0"/>
        <v>47517</v>
      </c>
      <c r="I4" s="5">
        <f>H4-C4</f>
        <v>9361</v>
      </c>
      <c r="J4" s="6">
        <f>I4/C4*100</f>
        <v>24.533494076947267</v>
      </c>
      <c r="N4" s="76"/>
      <c r="O4" s="77"/>
    </row>
    <row r="5" spans="1:15" s="1" customFormat="1" ht="15" customHeight="1" x14ac:dyDescent="0.4">
      <c r="B5" s="7" t="s">
        <v>20</v>
      </c>
      <c r="C5" s="52">
        <v>933</v>
      </c>
      <c r="D5" s="52" t="s">
        <v>396</v>
      </c>
      <c r="E5" s="52" t="s">
        <v>397</v>
      </c>
      <c r="F5" s="27">
        <v>1733</v>
      </c>
      <c r="G5" s="27">
        <f>G4-F4</f>
        <v>1084</v>
      </c>
      <c r="H5" s="27">
        <f>H4-G4</f>
        <v>3198</v>
      </c>
      <c r="I5" s="8"/>
      <c r="J5" s="9"/>
      <c r="N5" s="76"/>
      <c r="O5" s="77"/>
    </row>
    <row r="6" spans="1:15" s="1" customFormat="1" ht="15" customHeight="1" x14ac:dyDescent="0.4">
      <c r="B6" s="17" t="s">
        <v>21</v>
      </c>
      <c r="C6" s="52">
        <v>2.5</v>
      </c>
      <c r="D6" s="52">
        <v>4.8</v>
      </c>
      <c r="E6" s="52">
        <v>3.8</v>
      </c>
      <c r="F6" s="28">
        <v>4.2</v>
      </c>
      <c r="G6" s="28">
        <f>G5/F4*100</f>
        <v>2.5072279403261248</v>
      </c>
      <c r="H6" s="28">
        <f>H5/G4*100</f>
        <v>7.215866783997833</v>
      </c>
      <c r="I6" s="18"/>
      <c r="J6" s="19"/>
      <c r="N6" s="76"/>
      <c r="O6" s="77"/>
    </row>
    <row r="7" spans="1:15" s="1" customFormat="1" ht="9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  <c r="N7" s="76"/>
      <c r="O7" s="77"/>
    </row>
    <row r="8" spans="1:15" ht="15" customHeight="1" x14ac:dyDescent="0.35">
      <c r="B8" s="7" t="s">
        <v>1</v>
      </c>
      <c r="C8" s="53">
        <v>10067</v>
      </c>
      <c r="D8" s="53" t="s">
        <v>398</v>
      </c>
      <c r="E8" s="53" t="s">
        <v>399</v>
      </c>
      <c r="F8" s="24">
        <v>11990</v>
      </c>
      <c r="G8" s="24">
        <v>12323</v>
      </c>
      <c r="H8" s="24">
        <v>13208</v>
      </c>
      <c r="I8" s="8">
        <f>H8-C8</f>
        <v>3141</v>
      </c>
      <c r="J8" s="9">
        <f>I8/C8*100</f>
        <v>31.200953610807591</v>
      </c>
      <c r="N8" s="76"/>
      <c r="O8" s="77"/>
    </row>
    <row r="9" spans="1:15" ht="15" customHeight="1" x14ac:dyDescent="0.35">
      <c r="B9" s="7" t="s">
        <v>2</v>
      </c>
      <c r="C9" s="52">
        <v>1315</v>
      </c>
      <c r="D9" s="52" t="s">
        <v>400</v>
      </c>
      <c r="E9" s="52" t="s">
        <v>401</v>
      </c>
      <c r="F9" s="24">
        <v>1513</v>
      </c>
      <c r="G9" s="24">
        <v>1524</v>
      </c>
      <c r="H9" s="24">
        <v>1619</v>
      </c>
      <c r="I9" s="8">
        <f t="shared" ref="I9:I27" si="1">H9-C9</f>
        <v>304</v>
      </c>
      <c r="J9" s="9">
        <f t="shared" ref="J9:J26" si="2">I9/C9*100</f>
        <v>23.117870722433459</v>
      </c>
      <c r="N9" s="76"/>
      <c r="O9" s="77"/>
    </row>
    <row r="10" spans="1:15" ht="15" customHeight="1" x14ac:dyDescent="0.35">
      <c r="B10" s="7" t="s">
        <v>3</v>
      </c>
      <c r="C10" s="52">
        <v>2139</v>
      </c>
      <c r="D10" s="52" t="s">
        <v>402</v>
      </c>
      <c r="E10" s="52" t="s">
        <v>403</v>
      </c>
      <c r="F10" s="24">
        <v>2395</v>
      </c>
      <c r="G10" s="24">
        <v>2498</v>
      </c>
      <c r="H10" s="24">
        <v>2760</v>
      </c>
      <c r="I10" s="8">
        <f t="shared" si="1"/>
        <v>621</v>
      </c>
      <c r="J10" s="9">
        <f t="shared" si="2"/>
        <v>29.032258064516132</v>
      </c>
      <c r="N10" s="76"/>
      <c r="O10" s="77"/>
    </row>
    <row r="11" spans="1:15" ht="15" customHeight="1" x14ac:dyDescent="0.35">
      <c r="B11" s="7" t="s">
        <v>4</v>
      </c>
      <c r="C11" s="52">
        <v>6135</v>
      </c>
      <c r="D11" s="52" t="s">
        <v>404</v>
      </c>
      <c r="E11" s="52" t="s">
        <v>405</v>
      </c>
      <c r="F11" s="24">
        <v>7225</v>
      </c>
      <c r="G11" s="24">
        <v>7483</v>
      </c>
      <c r="H11" s="24">
        <v>8073</v>
      </c>
      <c r="I11" s="8">
        <f t="shared" si="1"/>
        <v>1938</v>
      </c>
      <c r="J11" s="9">
        <f t="shared" si="2"/>
        <v>31.589242053789729</v>
      </c>
      <c r="N11" s="76"/>
      <c r="O11" s="77"/>
    </row>
    <row r="12" spans="1:15" ht="15" customHeight="1" x14ac:dyDescent="0.35">
      <c r="B12" s="7" t="s">
        <v>5</v>
      </c>
      <c r="C12" s="52">
        <v>5538</v>
      </c>
      <c r="D12" s="52" t="s">
        <v>406</v>
      </c>
      <c r="E12" s="52" t="s">
        <v>407</v>
      </c>
      <c r="F12" s="24">
        <v>6289</v>
      </c>
      <c r="G12" s="24">
        <v>6368</v>
      </c>
      <c r="H12" s="24">
        <v>6614</v>
      </c>
      <c r="I12" s="8">
        <f t="shared" si="1"/>
        <v>1076</v>
      </c>
      <c r="J12" s="9">
        <f t="shared" si="2"/>
        <v>19.429396894185626</v>
      </c>
    </row>
    <row r="13" spans="1:15" ht="15" customHeight="1" x14ac:dyDescent="0.35">
      <c r="B13" s="7" t="s">
        <v>6</v>
      </c>
      <c r="C13" s="52">
        <v>835</v>
      </c>
      <c r="D13" s="52">
        <v>927</v>
      </c>
      <c r="E13" s="52" t="s">
        <v>408</v>
      </c>
      <c r="F13" s="24">
        <v>1022</v>
      </c>
      <c r="G13" s="24">
        <v>1092</v>
      </c>
      <c r="H13" s="24">
        <v>1139</v>
      </c>
      <c r="I13" s="8">
        <f t="shared" si="1"/>
        <v>304</v>
      </c>
      <c r="J13" s="9">
        <f t="shared" si="2"/>
        <v>36.407185628742518</v>
      </c>
    </row>
    <row r="14" spans="1:15" ht="15" customHeight="1" x14ac:dyDescent="0.35">
      <c r="B14" s="7" t="s">
        <v>7</v>
      </c>
      <c r="C14" s="52">
        <v>154</v>
      </c>
      <c r="D14" s="52">
        <v>177</v>
      </c>
      <c r="E14" s="52">
        <v>179</v>
      </c>
      <c r="F14" s="24">
        <v>186</v>
      </c>
      <c r="G14" s="24">
        <v>183</v>
      </c>
      <c r="H14" s="24">
        <v>241</v>
      </c>
      <c r="I14" s="8">
        <f t="shared" si="1"/>
        <v>87</v>
      </c>
      <c r="J14" s="9">
        <f t="shared" si="2"/>
        <v>56.493506493506494</v>
      </c>
    </row>
    <row r="15" spans="1:15" ht="15" customHeight="1" x14ac:dyDescent="0.35">
      <c r="B15" s="7" t="s">
        <v>8</v>
      </c>
      <c r="C15" s="52">
        <v>1262</v>
      </c>
      <c r="D15" s="52" t="s">
        <v>409</v>
      </c>
      <c r="E15" s="52" t="s">
        <v>410</v>
      </c>
      <c r="F15" s="24">
        <v>1401</v>
      </c>
      <c r="G15" s="24">
        <v>1425</v>
      </c>
      <c r="H15" s="24">
        <v>1535</v>
      </c>
      <c r="I15" s="8">
        <f t="shared" si="1"/>
        <v>273</v>
      </c>
      <c r="J15" s="9">
        <f t="shared" si="2"/>
        <v>21.632329635499207</v>
      </c>
    </row>
    <row r="16" spans="1:15" ht="15" customHeight="1" x14ac:dyDescent="0.35">
      <c r="B16" s="7" t="s">
        <v>9</v>
      </c>
      <c r="C16" s="52">
        <v>17</v>
      </c>
      <c r="D16" s="52">
        <v>20</v>
      </c>
      <c r="E16" s="52">
        <v>20</v>
      </c>
      <c r="F16" s="24">
        <v>18</v>
      </c>
      <c r="G16" s="24">
        <v>20</v>
      </c>
      <c r="H16" s="24">
        <v>27</v>
      </c>
      <c r="I16" s="8">
        <f t="shared" si="1"/>
        <v>10</v>
      </c>
      <c r="J16" s="9">
        <f t="shared" si="2"/>
        <v>58.82352941176471</v>
      </c>
    </row>
    <row r="17" spans="1:11" ht="15" customHeight="1" x14ac:dyDescent="0.35">
      <c r="B17" s="7" t="s">
        <v>10</v>
      </c>
      <c r="C17" s="52">
        <v>181</v>
      </c>
      <c r="D17" s="52">
        <v>190</v>
      </c>
      <c r="E17" s="52">
        <v>188</v>
      </c>
      <c r="F17" s="24">
        <v>186</v>
      </c>
      <c r="G17" s="24">
        <v>179</v>
      </c>
      <c r="H17" s="24">
        <v>187</v>
      </c>
      <c r="I17" s="8">
        <f t="shared" si="1"/>
        <v>6</v>
      </c>
      <c r="J17" s="9">
        <f t="shared" si="2"/>
        <v>3.3149171270718232</v>
      </c>
    </row>
    <row r="18" spans="1:11" ht="15" customHeight="1" x14ac:dyDescent="0.35">
      <c r="B18" s="7" t="s">
        <v>11</v>
      </c>
      <c r="C18" s="52">
        <v>115</v>
      </c>
      <c r="D18" s="52">
        <v>124</v>
      </c>
      <c r="E18" s="52">
        <v>127</v>
      </c>
      <c r="F18" s="24">
        <v>125</v>
      </c>
      <c r="G18" s="24">
        <v>133</v>
      </c>
      <c r="H18" s="24">
        <v>138</v>
      </c>
      <c r="I18" s="8">
        <f t="shared" si="1"/>
        <v>23</v>
      </c>
      <c r="J18" s="9">
        <f t="shared" si="2"/>
        <v>20</v>
      </c>
    </row>
    <row r="19" spans="1:11" ht="15" customHeight="1" x14ac:dyDescent="0.35">
      <c r="B19" s="7" t="s">
        <v>12</v>
      </c>
      <c r="C19" s="52">
        <v>570</v>
      </c>
      <c r="D19" s="52">
        <v>592</v>
      </c>
      <c r="E19" s="52">
        <v>627</v>
      </c>
      <c r="F19" s="24">
        <v>650</v>
      </c>
      <c r="G19" s="24">
        <v>690</v>
      </c>
      <c r="H19" s="24">
        <v>824</v>
      </c>
      <c r="I19" s="8">
        <f t="shared" si="1"/>
        <v>254</v>
      </c>
      <c r="J19" s="9">
        <f t="shared" si="2"/>
        <v>44.561403508771932</v>
      </c>
    </row>
    <row r="20" spans="1:11" ht="15" customHeight="1" x14ac:dyDescent="0.35">
      <c r="B20" s="7" t="s">
        <v>24</v>
      </c>
      <c r="C20" s="52">
        <v>1431</v>
      </c>
      <c r="D20" s="52" t="s">
        <v>411</v>
      </c>
      <c r="E20" s="52" t="s">
        <v>412</v>
      </c>
      <c r="F20" s="24">
        <v>1461</v>
      </c>
      <c r="G20" s="24">
        <v>1504</v>
      </c>
      <c r="H20" s="24">
        <v>1712</v>
      </c>
      <c r="I20" s="8">
        <f t="shared" si="1"/>
        <v>281</v>
      </c>
      <c r="J20" s="9">
        <f t="shared" si="2"/>
        <v>19.636617749825298</v>
      </c>
    </row>
    <row r="21" spans="1:11" ht="15" customHeight="1" x14ac:dyDescent="0.35">
      <c r="B21" s="7" t="s">
        <v>13</v>
      </c>
      <c r="C21" s="52">
        <v>872</v>
      </c>
      <c r="D21" s="52">
        <v>844</v>
      </c>
      <c r="E21" s="52">
        <v>864</v>
      </c>
      <c r="F21" s="24">
        <v>876</v>
      </c>
      <c r="G21" s="24">
        <v>868</v>
      </c>
      <c r="H21" s="24">
        <v>870</v>
      </c>
      <c r="I21" s="8">
        <f t="shared" si="1"/>
        <v>-2</v>
      </c>
      <c r="J21" s="9">
        <f t="shared" si="2"/>
        <v>-0.22935779816513763</v>
      </c>
    </row>
    <row r="22" spans="1:11" ht="15" customHeight="1" x14ac:dyDescent="0.35">
      <c r="B22" s="7" t="s">
        <v>14</v>
      </c>
      <c r="C22" s="52">
        <v>148</v>
      </c>
      <c r="D22" s="52">
        <v>146</v>
      </c>
      <c r="E22" s="52">
        <v>155</v>
      </c>
      <c r="F22" s="24">
        <v>154</v>
      </c>
      <c r="G22" s="24">
        <v>152</v>
      </c>
      <c r="H22" s="24">
        <v>142</v>
      </c>
      <c r="I22" s="8">
        <f t="shared" si="1"/>
        <v>-6</v>
      </c>
      <c r="J22" s="9">
        <f t="shared" si="2"/>
        <v>-4.0540540540540544</v>
      </c>
    </row>
    <row r="23" spans="1:11" ht="15" customHeight="1" x14ac:dyDescent="0.35">
      <c r="B23" s="7" t="s">
        <v>15</v>
      </c>
      <c r="C23" s="52">
        <v>1650</v>
      </c>
      <c r="D23" s="52" t="s">
        <v>413</v>
      </c>
      <c r="E23" s="52" t="s">
        <v>414</v>
      </c>
      <c r="F23" s="24">
        <v>1765</v>
      </c>
      <c r="G23" s="24">
        <v>1774</v>
      </c>
      <c r="H23" s="24">
        <v>1862</v>
      </c>
      <c r="I23" s="8">
        <f t="shared" si="1"/>
        <v>212</v>
      </c>
      <c r="J23" s="9">
        <f t="shared" si="2"/>
        <v>12.848484848484848</v>
      </c>
    </row>
    <row r="24" spans="1:11" ht="15" customHeight="1" x14ac:dyDescent="0.35">
      <c r="B24" s="7" t="s">
        <v>16</v>
      </c>
      <c r="C24" s="52">
        <v>3109</v>
      </c>
      <c r="D24" s="52" t="s">
        <v>415</v>
      </c>
      <c r="E24" s="52" t="s">
        <v>416</v>
      </c>
      <c r="F24" s="24">
        <v>3268</v>
      </c>
      <c r="G24" s="24">
        <v>3420</v>
      </c>
      <c r="H24" s="24">
        <v>3587</v>
      </c>
      <c r="I24" s="8">
        <f t="shared" si="1"/>
        <v>478</v>
      </c>
      <c r="J24" s="9">
        <f t="shared" si="2"/>
        <v>15.374718559022194</v>
      </c>
    </row>
    <row r="25" spans="1:11" ht="15" customHeight="1" x14ac:dyDescent="0.35">
      <c r="B25" s="7" t="s">
        <v>17</v>
      </c>
      <c r="C25" s="52">
        <v>1793</v>
      </c>
      <c r="D25" s="52" t="s">
        <v>417</v>
      </c>
      <c r="E25" s="52" t="s">
        <v>352</v>
      </c>
      <c r="F25" s="24">
        <v>1822</v>
      </c>
      <c r="G25" s="24">
        <v>1801</v>
      </c>
      <c r="H25" s="24">
        <v>1989</v>
      </c>
      <c r="I25" s="8">
        <f t="shared" si="1"/>
        <v>196</v>
      </c>
      <c r="J25" s="9">
        <f t="shared" si="2"/>
        <v>10.931399888455102</v>
      </c>
    </row>
    <row r="26" spans="1:11" ht="15" customHeight="1" x14ac:dyDescent="0.35">
      <c r="B26" s="7" t="s">
        <v>18</v>
      </c>
      <c r="C26" s="52">
        <v>824</v>
      </c>
      <c r="D26" s="52">
        <v>849</v>
      </c>
      <c r="E26" s="52">
        <v>853</v>
      </c>
      <c r="F26" s="24">
        <v>869</v>
      </c>
      <c r="G26" s="24">
        <v>866</v>
      </c>
      <c r="H26" s="24">
        <v>990</v>
      </c>
      <c r="I26" s="8">
        <f t="shared" si="1"/>
        <v>166</v>
      </c>
      <c r="J26" s="9">
        <f t="shared" si="2"/>
        <v>20.145631067961165</v>
      </c>
    </row>
    <row r="27" spans="1:11" ht="15" customHeight="1" x14ac:dyDescent="0.35">
      <c r="B27" s="10" t="s">
        <v>19</v>
      </c>
      <c r="C27" s="52">
        <v>1</v>
      </c>
      <c r="D27" s="52">
        <v>9</v>
      </c>
      <c r="E27" s="52">
        <v>7</v>
      </c>
      <c r="F27" s="24">
        <v>20</v>
      </c>
      <c r="G27" s="24">
        <v>16</v>
      </c>
      <c r="H27" s="25">
        <v>0</v>
      </c>
      <c r="I27" s="8">
        <f t="shared" si="1"/>
        <v>-1</v>
      </c>
      <c r="J27" s="9"/>
    </row>
    <row r="28" spans="1:11" ht="6" customHeight="1" x14ac:dyDescent="0.35"/>
    <row r="29" spans="1:11" s="1" customFormat="1" ht="21" customHeight="1" x14ac:dyDescent="0.4">
      <c r="A29" s="92" t="s">
        <v>22</v>
      </c>
      <c r="B29" s="92"/>
      <c r="C29" s="92">
        <v>2017</v>
      </c>
      <c r="D29" s="92">
        <v>2018</v>
      </c>
      <c r="E29" s="92">
        <v>2019</v>
      </c>
      <c r="F29" s="90">
        <v>2020</v>
      </c>
      <c r="G29" s="90">
        <v>2021</v>
      </c>
      <c r="H29" s="90">
        <v>2022</v>
      </c>
      <c r="I29" s="92" t="s">
        <v>193</v>
      </c>
      <c r="J29" s="92"/>
    </row>
    <row r="30" spans="1:11" s="1" customFormat="1" ht="21" customHeight="1" x14ac:dyDescent="0.4">
      <c r="A30" s="94"/>
      <c r="B30" s="94"/>
      <c r="C30" s="93"/>
      <c r="D30" s="93"/>
      <c r="E30" s="93"/>
      <c r="F30" s="96"/>
      <c r="G30" s="96"/>
      <c r="H30" s="96"/>
      <c r="I30" s="94"/>
      <c r="J30" s="94"/>
    </row>
    <row r="31" spans="1:11" s="1" customFormat="1" ht="15" customHeight="1" x14ac:dyDescent="0.4">
      <c r="B31" s="4" t="s">
        <v>0</v>
      </c>
      <c r="C31" s="56">
        <v>16.399999999999999</v>
      </c>
      <c r="D31" s="56">
        <v>17.100000000000001</v>
      </c>
      <c r="E31" s="56">
        <v>17.7</v>
      </c>
      <c r="F31" s="31" t="e">
        <f>F4/#REF!*100</f>
        <v>#REF!</v>
      </c>
      <c r="G31" s="31" t="e">
        <f>G4/#REF!*100</f>
        <v>#REF!</v>
      </c>
      <c r="H31" s="31" t="e">
        <f>H4/#REF!*100</f>
        <v>#REF!</v>
      </c>
      <c r="I31" s="6" t="e">
        <f>H31-C31</f>
        <v>#REF!</v>
      </c>
      <c r="K31" s="39"/>
    </row>
    <row r="32" spans="1:11" ht="15" customHeight="1" x14ac:dyDescent="0.35">
      <c r="A32" s="41"/>
      <c r="B32" s="17" t="s">
        <v>29</v>
      </c>
      <c r="C32" s="97">
        <v>0.5</v>
      </c>
      <c r="D32" s="97">
        <v>0.7</v>
      </c>
      <c r="E32" s="97">
        <v>0.6</v>
      </c>
      <c r="F32" s="99">
        <v>0.7</v>
      </c>
      <c r="G32" s="99">
        <v>1.2</v>
      </c>
      <c r="H32" s="99">
        <v>1.4</v>
      </c>
      <c r="I32" s="19"/>
      <c r="J32" s="41"/>
    </row>
    <row r="33" spans="1:10" ht="15" customHeight="1" x14ac:dyDescent="0.35">
      <c r="A33" s="41"/>
      <c r="B33" s="17" t="s">
        <v>30</v>
      </c>
      <c r="C33" s="97"/>
      <c r="D33" s="97"/>
      <c r="E33" s="97"/>
      <c r="F33" s="99"/>
      <c r="G33" s="99"/>
      <c r="H33" s="99"/>
      <c r="I33" s="19"/>
      <c r="J33" s="41"/>
    </row>
    <row r="34" spans="1:10" ht="15" customHeight="1" x14ac:dyDescent="0.35">
      <c r="A34" s="21"/>
      <c r="B34" s="22"/>
      <c r="C34" s="17"/>
      <c r="D34" s="17"/>
      <c r="E34" s="17"/>
      <c r="F34" s="20"/>
      <c r="G34" s="20"/>
      <c r="H34" s="20"/>
      <c r="I34" s="16"/>
      <c r="J34" s="21"/>
    </row>
    <row r="35" spans="1:10" ht="15" customHeight="1" x14ac:dyDescent="0.35">
      <c r="B35" s="7" t="s">
        <v>1</v>
      </c>
      <c r="C35" s="53">
        <v>32.1</v>
      </c>
      <c r="D35" s="53">
        <v>33.700000000000003</v>
      </c>
      <c r="E35" s="53">
        <v>35.6</v>
      </c>
      <c r="F35" s="12" t="e">
        <f>F8/#REF!*100</f>
        <v>#REF!</v>
      </c>
      <c r="G35" s="12" t="e">
        <f>G8/#REF!*100</f>
        <v>#REF!</v>
      </c>
      <c r="H35" s="12" t="e">
        <f>H8/#REF!*100</f>
        <v>#REF!</v>
      </c>
      <c r="I35" s="9" t="e">
        <f>H35-C35</f>
        <v>#REF!</v>
      </c>
    </row>
    <row r="36" spans="1:10" ht="15" customHeight="1" x14ac:dyDescent="0.35">
      <c r="B36" s="7" t="s">
        <v>2</v>
      </c>
      <c r="C36" s="52">
        <v>13.2</v>
      </c>
      <c r="D36" s="52">
        <v>14.7</v>
      </c>
      <c r="E36" s="52">
        <v>15.1</v>
      </c>
      <c r="F36" s="12" t="e">
        <f>F9/#REF!*100</f>
        <v>#REF!</v>
      </c>
      <c r="G36" s="12" t="e">
        <f>G9/#REF!*100</f>
        <v>#REF!</v>
      </c>
      <c r="H36" s="12" t="e">
        <f>H9/#REF!*100</f>
        <v>#REF!</v>
      </c>
      <c r="I36" s="9" t="e">
        <f t="shared" ref="I36:I53" si="3">H36-C36</f>
        <v>#REF!</v>
      </c>
    </row>
    <row r="37" spans="1:10" ht="15" customHeight="1" x14ac:dyDescent="0.35">
      <c r="B37" s="7" t="s">
        <v>3</v>
      </c>
      <c r="C37" s="52">
        <v>12.5</v>
      </c>
      <c r="D37" s="52">
        <v>13.2</v>
      </c>
      <c r="E37" s="52">
        <v>13.5</v>
      </c>
      <c r="F37" s="12" t="e">
        <f>F10/#REF!*100</f>
        <v>#REF!</v>
      </c>
      <c r="G37" s="12" t="e">
        <f>G10/#REF!*100</f>
        <v>#REF!</v>
      </c>
      <c r="H37" s="12" t="e">
        <f>H10/#REF!*100</f>
        <v>#REF!</v>
      </c>
      <c r="I37" s="9" t="e">
        <f t="shared" si="3"/>
        <v>#REF!</v>
      </c>
    </row>
    <row r="38" spans="1:10" ht="15" customHeight="1" x14ac:dyDescent="0.35">
      <c r="B38" s="7" t="s">
        <v>4</v>
      </c>
      <c r="C38" s="52">
        <v>27.6</v>
      </c>
      <c r="D38" s="52">
        <v>28.9</v>
      </c>
      <c r="E38" s="52">
        <v>30</v>
      </c>
      <c r="F38" s="12" t="e">
        <f>F11/#REF!*100</f>
        <v>#REF!</v>
      </c>
      <c r="G38" s="12" t="e">
        <f>G11/#REF!*100</f>
        <v>#REF!</v>
      </c>
      <c r="H38" s="12" t="e">
        <f>H11/#REF!*100</f>
        <v>#REF!</v>
      </c>
      <c r="I38" s="9" t="e">
        <f t="shared" si="3"/>
        <v>#REF!</v>
      </c>
    </row>
    <row r="39" spans="1:10" ht="15" customHeight="1" x14ac:dyDescent="0.35">
      <c r="B39" s="7" t="s">
        <v>5</v>
      </c>
      <c r="C39" s="52">
        <v>32.799999999999997</v>
      </c>
      <c r="D39" s="52">
        <v>34.1</v>
      </c>
      <c r="E39" s="52">
        <v>35</v>
      </c>
      <c r="F39" s="12" t="e">
        <f>F12/#REF!*100</f>
        <v>#REF!</v>
      </c>
      <c r="G39" s="12" t="e">
        <f>G12/#REF!*100</f>
        <v>#REF!</v>
      </c>
      <c r="H39" s="12" t="e">
        <f>H12/#REF!*100</f>
        <v>#REF!</v>
      </c>
      <c r="I39" s="9" t="e">
        <f t="shared" si="3"/>
        <v>#REF!</v>
      </c>
    </row>
    <row r="40" spans="1:10" ht="15" customHeight="1" x14ac:dyDescent="0.35">
      <c r="B40" s="7" t="s">
        <v>6</v>
      </c>
      <c r="C40" s="52">
        <v>12.1</v>
      </c>
      <c r="D40" s="52">
        <v>13.3</v>
      </c>
      <c r="E40" s="52">
        <v>14.3</v>
      </c>
      <c r="F40" s="12" t="e">
        <f>F13/#REF!*100</f>
        <v>#REF!</v>
      </c>
      <c r="G40" s="12" t="e">
        <f>G13/#REF!*100</f>
        <v>#REF!</v>
      </c>
      <c r="H40" s="12" t="e">
        <f>H13/#REF!*100</f>
        <v>#REF!</v>
      </c>
      <c r="I40" s="9" t="e">
        <f t="shared" si="3"/>
        <v>#REF!</v>
      </c>
    </row>
    <row r="41" spans="1:10" ht="15" customHeight="1" x14ac:dyDescent="0.35">
      <c r="B41" s="7" t="s">
        <v>7</v>
      </c>
      <c r="C41" s="52">
        <v>4.4000000000000004</v>
      </c>
      <c r="D41" s="52">
        <v>5.0999999999999996</v>
      </c>
      <c r="E41" s="52">
        <v>5</v>
      </c>
      <c r="F41" s="12" t="e">
        <f>F14/#REF!*100</f>
        <v>#REF!</v>
      </c>
      <c r="G41" s="12" t="e">
        <f>G14/#REF!*100</f>
        <v>#REF!</v>
      </c>
      <c r="H41" s="12" t="e">
        <f>H14/#REF!*100</f>
        <v>#REF!</v>
      </c>
      <c r="I41" s="9" t="e">
        <f t="shared" si="3"/>
        <v>#REF!</v>
      </c>
    </row>
    <row r="42" spans="1:10" ht="15" customHeight="1" x14ac:dyDescent="0.35">
      <c r="B42" s="7" t="s">
        <v>8</v>
      </c>
      <c r="C42" s="52">
        <v>17.399999999999999</v>
      </c>
      <c r="D42" s="52">
        <v>17.8</v>
      </c>
      <c r="E42" s="52">
        <v>19.2</v>
      </c>
      <c r="F42" s="12" t="e">
        <f>F15/#REF!*100</f>
        <v>#REF!</v>
      </c>
      <c r="G42" s="12" t="e">
        <f>G15/#REF!*100</f>
        <v>#REF!</v>
      </c>
      <c r="H42" s="12" t="e">
        <f>H15/#REF!*100</f>
        <v>#REF!</v>
      </c>
      <c r="I42" s="9" t="e">
        <f t="shared" si="3"/>
        <v>#REF!</v>
      </c>
    </row>
    <row r="43" spans="1:10" ht="15" customHeight="1" x14ac:dyDescent="0.35">
      <c r="B43" s="7" t="s">
        <v>9</v>
      </c>
      <c r="C43" s="52">
        <v>3.4</v>
      </c>
      <c r="D43" s="52">
        <v>4</v>
      </c>
      <c r="E43" s="52">
        <v>4</v>
      </c>
      <c r="F43" s="12" t="e">
        <f>F16/#REF!*100</f>
        <v>#REF!</v>
      </c>
      <c r="G43" s="12" t="e">
        <f>G16/#REF!*100</f>
        <v>#REF!</v>
      </c>
      <c r="H43" s="12" t="e">
        <f>H16/#REF!*100</f>
        <v>#REF!</v>
      </c>
      <c r="I43" s="9" t="e">
        <f t="shared" si="3"/>
        <v>#REF!</v>
      </c>
    </row>
    <row r="44" spans="1:10" ht="15" customHeight="1" x14ac:dyDescent="0.35">
      <c r="B44" s="7" t="s">
        <v>10</v>
      </c>
      <c r="C44" s="52">
        <v>3.9</v>
      </c>
      <c r="D44" s="52">
        <v>4.2</v>
      </c>
      <c r="E44" s="52">
        <v>4.0999999999999996</v>
      </c>
      <c r="F44" s="12" t="e">
        <f>F17/#REF!*100</f>
        <v>#REF!</v>
      </c>
      <c r="G44" s="12" t="e">
        <f>G17/#REF!*100</f>
        <v>#REF!</v>
      </c>
      <c r="H44" s="12" t="e">
        <f>H17/#REF!*100</f>
        <v>#REF!</v>
      </c>
      <c r="I44" s="9" t="e">
        <f t="shared" si="3"/>
        <v>#REF!</v>
      </c>
    </row>
    <row r="45" spans="1:10" ht="15" customHeight="1" x14ac:dyDescent="0.35">
      <c r="B45" s="7" t="s">
        <v>11</v>
      </c>
      <c r="C45" s="52">
        <v>2.9</v>
      </c>
      <c r="D45" s="52">
        <v>3.1</v>
      </c>
      <c r="E45" s="52">
        <v>3.2</v>
      </c>
      <c r="F45" s="12" t="e">
        <f>F18/#REF!*100</f>
        <v>#REF!</v>
      </c>
      <c r="G45" s="12" t="e">
        <f>G18/#REF!*100</f>
        <v>#REF!</v>
      </c>
      <c r="H45" s="12" t="e">
        <f>H18/#REF!*100</f>
        <v>#REF!</v>
      </c>
      <c r="I45" s="9" t="e">
        <f t="shared" si="3"/>
        <v>#REF!</v>
      </c>
    </row>
    <row r="46" spans="1:10" ht="15" customHeight="1" x14ac:dyDescent="0.35">
      <c r="B46" s="7" t="s">
        <v>12</v>
      </c>
      <c r="C46" s="52">
        <v>8.3000000000000007</v>
      </c>
      <c r="D46" s="52">
        <v>8.6</v>
      </c>
      <c r="E46" s="52">
        <v>9</v>
      </c>
      <c r="F46" s="12" t="e">
        <f>F19/#REF!*100</f>
        <v>#REF!</v>
      </c>
      <c r="G46" s="12" t="e">
        <f>G19/#REF!*100</f>
        <v>#REF!</v>
      </c>
      <c r="H46" s="12" t="e">
        <f>H19/#REF!*100</f>
        <v>#REF!</v>
      </c>
      <c r="I46" s="9" t="e">
        <f t="shared" si="3"/>
        <v>#REF!</v>
      </c>
    </row>
    <row r="47" spans="1:10" ht="15" customHeight="1" x14ac:dyDescent="0.35">
      <c r="B47" s="7" t="s">
        <v>24</v>
      </c>
      <c r="C47" s="52">
        <v>6.9</v>
      </c>
      <c r="D47" s="52">
        <v>7.1</v>
      </c>
      <c r="E47" s="52">
        <v>7</v>
      </c>
      <c r="F47" s="12" t="e">
        <f>F20/#REF!*100</f>
        <v>#REF!</v>
      </c>
      <c r="G47" s="12" t="e">
        <f>G20/#REF!*100</f>
        <v>#REF!</v>
      </c>
      <c r="H47" s="12" t="e">
        <f>H20/#REF!*100</f>
        <v>#REF!</v>
      </c>
      <c r="I47" s="9" t="e">
        <f t="shared" si="3"/>
        <v>#REF!</v>
      </c>
    </row>
    <row r="48" spans="1:10" ht="15" customHeight="1" x14ac:dyDescent="0.35">
      <c r="B48" s="7" t="s">
        <v>13</v>
      </c>
      <c r="C48" s="52">
        <v>14.4</v>
      </c>
      <c r="D48" s="52">
        <v>14.2</v>
      </c>
      <c r="E48" s="52">
        <v>14.6</v>
      </c>
      <c r="F48" s="12" t="e">
        <f>F21/#REF!*100</f>
        <v>#REF!</v>
      </c>
      <c r="G48" s="12" t="e">
        <f>G21/#REF!*100</f>
        <v>#REF!</v>
      </c>
      <c r="H48" s="12" t="e">
        <f>H21/#REF!*100</f>
        <v>#REF!</v>
      </c>
      <c r="I48" s="9" t="e">
        <f t="shared" si="3"/>
        <v>#REF!</v>
      </c>
    </row>
    <row r="49" spans="1:10" ht="15" customHeight="1" x14ac:dyDescent="0.35">
      <c r="B49" s="7" t="s">
        <v>14</v>
      </c>
      <c r="C49" s="52">
        <v>5.9</v>
      </c>
      <c r="D49" s="52">
        <v>5.9</v>
      </c>
      <c r="E49" s="52">
        <v>6.2</v>
      </c>
      <c r="F49" s="12" t="e">
        <f>F22/#REF!*100</f>
        <v>#REF!</v>
      </c>
      <c r="G49" s="12" t="e">
        <f>G22/#REF!*100</f>
        <v>#REF!</v>
      </c>
      <c r="H49" s="12" t="e">
        <f>H22/#REF!*100</f>
        <v>#REF!</v>
      </c>
      <c r="I49" s="9" t="e">
        <f t="shared" si="3"/>
        <v>#REF!</v>
      </c>
    </row>
    <row r="50" spans="1:10" ht="15" customHeight="1" x14ac:dyDescent="0.35">
      <c r="B50" s="7" t="s">
        <v>15</v>
      </c>
      <c r="C50" s="52">
        <v>12.9</v>
      </c>
      <c r="D50" s="52">
        <v>12.7</v>
      </c>
      <c r="E50" s="52">
        <v>13.3</v>
      </c>
      <c r="F50" s="12" t="e">
        <f>F23/#REF!*100</f>
        <v>#REF!</v>
      </c>
      <c r="G50" s="12" t="e">
        <f>G23/#REF!*100</f>
        <v>#REF!</v>
      </c>
      <c r="H50" s="12" t="e">
        <f>H23/#REF!*100</f>
        <v>#REF!</v>
      </c>
      <c r="I50" s="9" t="e">
        <f t="shared" si="3"/>
        <v>#REF!</v>
      </c>
    </row>
    <row r="51" spans="1:10" ht="15" customHeight="1" x14ac:dyDescent="0.35">
      <c r="B51" s="7" t="s">
        <v>16</v>
      </c>
      <c r="C51" s="52">
        <v>11.9</v>
      </c>
      <c r="D51" s="52">
        <v>12.4</v>
      </c>
      <c r="E51" s="52">
        <v>12.4</v>
      </c>
      <c r="F51" s="12" t="e">
        <f>F24/#REF!*100</f>
        <v>#REF!</v>
      </c>
      <c r="G51" s="12" t="e">
        <f>G24/#REF!*100</f>
        <v>#REF!</v>
      </c>
      <c r="H51" s="12" t="e">
        <f>H24/#REF!*100</f>
        <v>#REF!</v>
      </c>
      <c r="I51" s="9" t="e">
        <f t="shared" si="3"/>
        <v>#REF!</v>
      </c>
    </row>
    <row r="52" spans="1:10" ht="15" customHeight="1" x14ac:dyDescent="0.35">
      <c r="B52" s="7" t="s">
        <v>17</v>
      </c>
      <c r="C52" s="52">
        <v>9.9</v>
      </c>
      <c r="D52" s="52">
        <v>9.9</v>
      </c>
      <c r="E52" s="52">
        <v>9.9</v>
      </c>
      <c r="F52" s="12" t="e">
        <f>F25/#REF!*100</f>
        <v>#REF!</v>
      </c>
      <c r="G52" s="12" t="e">
        <f>G25/#REF!*100</f>
        <v>#REF!</v>
      </c>
      <c r="H52" s="12" t="e">
        <f>H25/#REF!*100</f>
        <v>#REF!</v>
      </c>
      <c r="I52" s="9" t="e">
        <f t="shared" si="3"/>
        <v>#REF!</v>
      </c>
    </row>
    <row r="53" spans="1:10" ht="15" customHeight="1" x14ac:dyDescent="0.35">
      <c r="A53" s="21"/>
      <c r="B53" s="22" t="s">
        <v>18</v>
      </c>
      <c r="C53" s="54">
        <v>5.2</v>
      </c>
      <c r="D53" s="54">
        <v>5.3</v>
      </c>
      <c r="E53" s="54">
        <v>5.4</v>
      </c>
      <c r="F53" s="20" t="e">
        <f>F26/#REF!*100</f>
        <v>#REF!</v>
      </c>
      <c r="G53" s="20" t="e">
        <f>G26/#REF!*100</f>
        <v>#REF!</v>
      </c>
      <c r="H53" s="20" t="e">
        <f>H26/#REF!*100</f>
        <v>#REF!</v>
      </c>
      <c r="I53" s="16" t="e">
        <f t="shared" si="3"/>
        <v>#REF!</v>
      </c>
      <c r="J53" s="21"/>
    </row>
    <row r="54" spans="1:10" ht="15" customHeight="1" x14ac:dyDescent="0.35">
      <c r="B54" s="26" t="s">
        <v>25</v>
      </c>
      <c r="C54" s="62"/>
      <c r="D54" s="62"/>
      <c r="E54" s="62"/>
      <c r="I54" s="13"/>
    </row>
    <row r="55" spans="1:10" ht="15" customHeight="1" x14ac:dyDescent="0.35">
      <c r="F55" s="13"/>
      <c r="G55" s="13"/>
      <c r="H55" s="13"/>
      <c r="I55" s="13"/>
    </row>
    <row r="56" spans="1:10" ht="15" customHeight="1" x14ac:dyDescent="0.35"/>
    <row r="57" spans="1:10" ht="15" customHeight="1" x14ac:dyDescent="0.35"/>
  </sheetData>
  <mergeCells count="25">
    <mergeCell ref="A2:B3"/>
    <mergeCell ref="A29:B30"/>
    <mergeCell ref="A1:J1"/>
    <mergeCell ref="F32:F33"/>
    <mergeCell ref="G32:G33"/>
    <mergeCell ref="H32:H33"/>
    <mergeCell ref="F29:F30"/>
    <mergeCell ref="G29:G30"/>
    <mergeCell ref="H29:H30"/>
    <mergeCell ref="I29:I30"/>
    <mergeCell ref="J29:J30"/>
    <mergeCell ref="F2:F3"/>
    <mergeCell ref="G2:G3"/>
    <mergeCell ref="H2:H3"/>
    <mergeCell ref="I2:I3"/>
    <mergeCell ref="J2:J3"/>
    <mergeCell ref="C32:C33"/>
    <mergeCell ref="D32:D33"/>
    <mergeCell ref="E32:E33"/>
    <mergeCell ref="C2:C3"/>
    <mergeCell ref="D2:D3"/>
    <mergeCell ref="E2:E3"/>
    <mergeCell ref="C29:C30"/>
    <mergeCell ref="D29:D30"/>
    <mergeCell ref="E29:E30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Normal="100" workbookViewId="0">
      <selection activeCell="I53" sqref="I53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0" s="29" customFormat="1" ht="18" customHeight="1" x14ac:dyDescent="0.4">
      <c r="A1" s="95" t="s">
        <v>48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3" customFormat="1" ht="14.25" customHeight="1" x14ac:dyDescent="0.35">
      <c r="A2" s="92" t="s">
        <v>49</v>
      </c>
      <c r="B2" s="92"/>
      <c r="C2" s="92">
        <v>2017</v>
      </c>
      <c r="D2" s="92">
        <v>2018</v>
      </c>
      <c r="E2" s="92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</row>
    <row r="3" spans="1:10" s="3" customFormat="1" ht="14.25" customHeight="1" x14ac:dyDescent="0.35">
      <c r="A3" s="94"/>
      <c r="B3" s="94"/>
      <c r="C3" s="93"/>
      <c r="D3" s="93"/>
      <c r="E3" s="93"/>
      <c r="F3" s="96"/>
      <c r="G3" s="96"/>
      <c r="H3" s="96"/>
      <c r="I3" s="94"/>
      <c r="J3" s="94"/>
    </row>
    <row r="4" spans="1:10" s="1" customFormat="1" ht="15" customHeight="1" x14ac:dyDescent="0.4">
      <c r="B4" s="4" t="s">
        <v>0</v>
      </c>
      <c r="C4" s="56">
        <v>151739</v>
      </c>
      <c r="D4" s="56" t="s">
        <v>418</v>
      </c>
      <c r="E4" s="56" t="s">
        <v>419</v>
      </c>
      <c r="F4" s="23">
        <f>SUM(F8:F27)</f>
        <v>146238</v>
      </c>
      <c r="G4" s="23">
        <f t="shared" ref="G4:H4" si="0">SUM(G8:G27)</f>
        <v>143315</v>
      </c>
      <c r="H4" s="23">
        <f t="shared" si="0"/>
        <v>140870</v>
      </c>
      <c r="I4" s="5">
        <f>H4-C4</f>
        <v>-10869</v>
      </c>
      <c r="J4" s="6">
        <f>I4/C4*100</f>
        <v>-7.1629574466682913</v>
      </c>
    </row>
    <row r="5" spans="1:10" s="1" customFormat="1" ht="15" customHeight="1" x14ac:dyDescent="0.4">
      <c r="B5" s="7" t="s">
        <v>20</v>
      </c>
      <c r="C5" s="52" t="s">
        <v>420</v>
      </c>
      <c r="D5" s="52" t="s">
        <v>421</v>
      </c>
      <c r="E5" s="52" t="s">
        <v>422</v>
      </c>
      <c r="F5" s="27">
        <v>-311</v>
      </c>
      <c r="G5" s="27">
        <f>G4-F4</f>
        <v>-2923</v>
      </c>
      <c r="H5" s="27">
        <f>H4-G4</f>
        <v>-2445</v>
      </c>
      <c r="I5" s="8"/>
      <c r="J5" s="9"/>
    </row>
    <row r="6" spans="1:10" s="1" customFormat="1" ht="15" customHeight="1" x14ac:dyDescent="0.4">
      <c r="B6" s="17" t="s">
        <v>21</v>
      </c>
      <c r="C6" s="52">
        <v>-1.2</v>
      </c>
      <c r="D6" s="52">
        <v>-1.2</v>
      </c>
      <c r="E6" s="52">
        <v>-2.2000000000000002</v>
      </c>
      <c r="F6" s="28">
        <v>-0.2</v>
      </c>
      <c r="G6" s="28">
        <f>G5/F4*100</f>
        <v>-1.9987964824464231</v>
      </c>
      <c r="H6" s="28">
        <f>H5/G4*100</f>
        <v>-1.7060321669050693</v>
      </c>
      <c r="I6" s="18"/>
      <c r="J6" s="19"/>
    </row>
    <row r="7" spans="1:10" s="1" customFormat="1" ht="9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</row>
    <row r="8" spans="1:10" ht="15" customHeight="1" x14ac:dyDescent="0.35">
      <c r="B8" s="7" t="s">
        <v>1</v>
      </c>
      <c r="C8" s="53">
        <v>15414</v>
      </c>
      <c r="D8" s="53" t="s">
        <v>423</v>
      </c>
      <c r="E8" s="53" t="s">
        <v>424</v>
      </c>
      <c r="F8" s="24">
        <v>14270</v>
      </c>
      <c r="G8" s="24">
        <v>13964</v>
      </c>
      <c r="H8" s="24">
        <v>13465</v>
      </c>
      <c r="I8" s="8">
        <f>H8-C8</f>
        <v>-1949</v>
      </c>
      <c r="J8" s="9">
        <f>I8/C8*100</f>
        <v>-12.644349292850654</v>
      </c>
    </row>
    <row r="9" spans="1:10" ht="15" customHeight="1" x14ac:dyDescent="0.35">
      <c r="B9" s="7" t="s">
        <v>2</v>
      </c>
      <c r="C9" s="52">
        <v>6310</v>
      </c>
      <c r="D9" s="52" t="s">
        <v>425</v>
      </c>
      <c r="E9" s="52" t="s">
        <v>426</v>
      </c>
      <c r="F9" s="24">
        <v>6038</v>
      </c>
      <c r="G9" s="24">
        <v>5949</v>
      </c>
      <c r="H9" s="24">
        <v>5809</v>
      </c>
      <c r="I9" s="8">
        <f t="shared" ref="I9:I27" si="1">H9-C9</f>
        <v>-501</v>
      </c>
      <c r="J9" s="9">
        <f t="shared" ref="J9:J26" si="2">I9/C9*100</f>
        <v>-7.9397781299524555</v>
      </c>
    </row>
    <row r="10" spans="1:10" ht="15" customHeight="1" x14ac:dyDescent="0.35">
      <c r="B10" s="7" t="s">
        <v>3</v>
      </c>
      <c r="C10" s="52">
        <v>11536</v>
      </c>
      <c r="D10" s="52" t="s">
        <v>427</v>
      </c>
      <c r="E10" s="52" t="s">
        <v>428</v>
      </c>
      <c r="F10" s="24">
        <v>11289</v>
      </c>
      <c r="G10" s="24">
        <v>11072</v>
      </c>
      <c r="H10" s="24">
        <v>10959</v>
      </c>
      <c r="I10" s="8">
        <f t="shared" si="1"/>
        <v>-577</v>
      </c>
      <c r="J10" s="9">
        <f t="shared" si="2"/>
        <v>-5.0017337031900135</v>
      </c>
    </row>
    <row r="11" spans="1:10" ht="15" customHeight="1" x14ac:dyDescent="0.35">
      <c r="B11" s="7" t="s">
        <v>4</v>
      </c>
      <c r="C11" s="52">
        <v>12353</v>
      </c>
      <c r="D11" s="52" t="s">
        <v>429</v>
      </c>
      <c r="E11" s="52" t="s">
        <v>430</v>
      </c>
      <c r="F11" s="24">
        <v>11642</v>
      </c>
      <c r="G11" s="24">
        <v>11235</v>
      </c>
      <c r="H11" s="24">
        <v>10985</v>
      </c>
      <c r="I11" s="8">
        <f t="shared" si="1"/>
        <v>-1368</v>
      </c>
      <c r="J11" s="9">
        <f t="shared" si="2"/>
        <v>-11.074232979842954</v>
      </c>
    </row>
    <row r="12" spans="1:10" ht="15" customHeight="1" x14ac:dyDescent="0.35">
      <c r="B12" s="7" t="s">
        <v>5</v>
      </c>
      <c r="C12" s="52">
        <v>7026</v>
      </c>
      <c r="D12" s="52" t="s">
        <v>431</v>
      </c>
      <c r="E12" s="52" t="s">
        <v>432</v>
      </c>
      <c r="F12" s="24">
        <v>6584</v>
      </c>
      <c r="G12" s="24">
        <v>6448</v>
      </c>
      <c r="H12" s="24">
        <v>6305</v>
      </c>
      <c r="I12" s="8">
        <f t="shared" si="1"/>
        <v>-721</v>
      </c>
      <c r="J12" s="9">
        <f t="shared" si="2"/>
        <v>-10.261884429262738</v>
      </c>
    </row>
    <row r="13" spans="1:10" ht="15" customHeight="1" x14ac:dyDescent="0.35">
      <c r="B13" s="7" t="s">
        <v>6</v>
      </c>
      <c r="C13" s="52">
        <v>4504</v>
      </c>
      <c r="D13" s="52" t="s">
        <v>433</v>
      </c>
      <c r="E13" s="52" t="s">
        <v>434</v>
      </c>
      <c r="F13" s="24">
        <v>4287</v>
      </c>
      <c r="G13" s="24">
        <v>4214</v>
      </c>
      <c r="H13" s="24">
        <v>4163</v>
      </c>
      <c r="I13" s="8">
        <f t="shared" si="1"/>
        <v>-341</v>
      </c>
      <c r="J13" s="9">
        <f t="shared" si="2"/>
        <v>-7.5710479573712259</v>
      </c>
    </row>
    <row r="14" spans="1:10" ht="15" customHeight="1" x14ac:dyDescent="0.35">
      <c r="B14" s="7" t="s">
        <v>7</v>
      </c>
      <c r="C14" s="52">
        <v>2917</v>
      </c>
      <c r="D14" s="52" t="s">
        <v>435</v>
      </c>
      <c r="E14" s="52" t="s">
        <v>436</v>
      </c>
      <c r="F14" s="24">
        <v>2875</v>
      </c>
      <c r="G14" s="24">
        <v>2860</v>
      </c>
      <c r="H14" s="24">
        <v>2843</v>
      </c>
      <c r="I14" s="8">
        <f t="shared" si="1"/>
        <v>-74</v>
      </c>
      <c r="J14" s="9">
        <f t="shared" si="2"/>
        <v>-2.5368529310935894</v>
      </c>
    </row>
    <row r="15" spans="1:10" ht="15" customHeight="1" x14ac:dyDescent="0.35">
      <c r="B15" s="7" t="s">
        <v>8</v>
      </c>
      <c r="C15" s="52">
        <v>2708</v>
      </c>
      <c r="D15" s="52" t="s">
        <v>437</v>
      </c>
      <c r="E15" s="52" t="s">
        <v>438</v>
      </c>
      <c r="F15" s="24">
        <v>2499</v>
      </c>
      <c r="G15" s="24">
        <v>2414</v>
      </c>
      <c r="H15" s="24">
        <v>2375</v>
      </c>
      <c r="I15" s="8">
        <f t="shared" si="1"/>
        <v>-333</v>
      </c>
      <c r="J15" s="9">
        <f t="shared" si="2"/>
        <v>-12.296898079763663</v>
      </c>
    </row>
    <row r="16" spans="1:10" ht="15" customHeight="1" x14ac:dyDescent="0.35">
      <c r="B16" s="7" t="s">
        <v>9</v>
      </c>
      <c r="C16" s="52">
        <v>444</v>
      </c>
      <c r="D16" s="52">
        <v>432</v>
      </c>
      <c r="E16" s="52">
        <v>432</v>
      </c>
      <c r="F16" s="24">
        <v>444</v>
      </c>
      <c r="G16" s="24">
        <v>447</v>
      </c>
      <c r="H16" s="24">
        <v>456</v>
      </c>
      <c r="I16" s="8">
        <f t="shared" si="1"/>
        <v>12</v>
      </c>
      <c r="J16" s="9">
        <f t="shared" si="2"/>
        <v>2.7027027027027026</v>
      </c>
    </row>
    <row r="17" spans="1:11" ht="15" customHeight="1" x14ac:dyDescent="0.35">
      <c r="B17" s="7" t="s">
        <v>10</v>
      </c>
      <c r="C17" s="52">
        <v>3999</v>
      </c>
      <c r="D17" s="52" t="s">
        <v>439</v>
      </c>
      <c r="E17" s="52" t="s">
        <v>439</v>
      </c>
      <c r="F17" s="24">
        <v>3943</v>
      </c>
      <c r="G17" s="24">
        <v>3950</v>
      </c>
      <c r="H17" s="24">
        <v>3888</v>
      </c>
      <c r="I17" s="8">
        <f t="shared" si="1"/>
        <v>-111</v>
      </c>
      <c r="J17" s="9">
        <f t="shared" si="2"/>
        <v>-2.77569392348087</v>
      </c>
    </row>
    <row r="18" spans="1:11" ht="15" customHeight="1" x14ac:dyDescent="0.35">
      <c r="B18" s="7" t="s">
        <v>11</v>
      </c>
      <c r="C18" s="52">
        <v>3422</v>
      </c>
      <c r="D18" s="52" t="s">
        <v>440</v>
      </c>
      <c r="E18" s="52" t="s">
        <v>441</v>
      </c>
      <c r="F18" s="24">
        <v>3402</v>
      </c>
      <c r="G18" s="24">
        <v>3377</v>
      </c>
      <c r="H18" s="24">
        <v>3336</v>
      </c>
      <c r="I18" s="8">
        <f t="shared" si="1"/>
        <v>-86</v>
      </c>
      <c r="J18" s="9">
        <f t="shared" si="2"/>
        <v>-2.5131502045587375</v>
      </c>
    </row>
    <row r="19" spans="1:11" ht="15" customHeight="1" x14ac:dyDescent="0.35">
      <c r="B19" s="7" t="s">
        <v>12</v>
      </c>
      <c r="C19" s="52">
        <v>4838</v>
      </c>
      <c r="D19" s="52" t="s">
        <v>442</v>
      </c>
      <c r="E19" s="52" t="s">
        <v>443</v>
      </c>
      <c r="F19" s="24">
        <v>4680</v>
      </c>
      <c r="G19" s="24">
        <v>4579</v>
      </c>
      <c r="H19" s="24">
        <v>4514</v>
      </c>
      <c r="I19" s="8">
        <f t="shared" si="1"/>
        <v>-324</v>
      </c>
      <c r="J19" s="9">
        <f t="shared" si="2"/>
        <v>-6.6969822240595294</v>
      </c>
    </row>
    <row r="20" spans="1:11" ht="15" customHeight="1" x14ac:dyDescent="0.35">
      <c r="B20" s="7" t="s">
        <v>24</v>
      </c>
      <c r="C20" s="52">
        <v>16536</v>
      </c>
      <c r="D20" s="52" t="s">
        <v>444</v>
      </c>
      <c r="E20" s="52" t="s">
        <v>445</v>
      </c>
      <c r="F20" s="24">
        <v>16352</v>
      </c>
      <c r="G20" s="24">
        <v>16092</v>
      </c>
      <c r="H20" s="24">
        <v>15912</v>
      </c>
      <c r="I20" s="8">
        <f t="shared" si="1"/>
        <v>-624</v>
      </c>
      <c r="J20" s="9">
        <f t="shared" si="2"/>
        <v>-3.7735849056603774</v>
      </c>
    </row>
    <row r="21" spans="1:11" ht="15" customHeight="1" x14ac:dyDescent="0.35">
      <c r="B21" s="7" t="s">
        <v>13</v>
      </c>
      <c r="C21" s="52">
        <v>4169</v>
      </c>
      <c r="D21" s="52" t="s">
        <v>446</v>
      </c>
      <c r="E21" s="52" t="s">
        <v>447</v>
      </c>
      <c r="F21" s="24">
        <v>3966</v>
      </c>
      <c r="G21" s="24">
        <v>3849</v>
      </c>
      <c r="H21" s="24">
        <v>3840</v>
      </c>
      <c r="I21" s="8">
        <f t="shared" si="1"/>
        <v>-329</v>
      </c>
      <c r="J21" s="9">
        <f t="shared" si="2"/>
        <v>-7.8915807147997121</v>
      </c>
    </row>
    <row r="22" spans="1:11" ht="15" customHeight="1" x14ac:dyDescent="0.35">
      <c r="B22" s="7" t="s">
        <v>14</v>
      </c>
      <c r="C22" s="52">
        <v>2037</v>
      </c>
      <c r="D22" s="52" t="s">
        <v>449</v>
      </c>
      <c r="E22" s="52" t="s">
        <v>450</v>
      </c>
      <c r="F22" s="24">
        <v>1982</v>
      </c>
      <c r="G22" s="24">
        <v>1975</v>
      </c>
      <c r="H22" s="24">
        <v>1981</v>
      </c>
      <c r="I22" s="8">
        <f t="shared" si="1"/>
        <v>-56</v>
      </c>
      <c r="J22" s="9">
        <f t="shared" si="2"/>
        <v>-2.7491408934707904</v>
      </c>
    </row>
    <row r="23" spans="1:11" ht="15" customHeight="1" x14ac:dyDescent="0.35">
      <c r="B23" s="7" t="s">
        <v>15</v>
      </c>
      <c r="C23" s="52">
        <v>8674</v>
      </c>
      <c r="D23" s="52" t="s">
        <v>451</v>
      </c>
      <c r="E23" s="52" t="s">
        <v>452</v>
      </c>
      <c r="F23" s="24">
        <v>8444</v>
      </c>
      <c r="G23" s="24">
        <v>8279</v>
      </c>
      <c r="H23" s="24">
        <v>8157</v>
      </c>
      <c r="I23" s="8">
        <f t="shared" si="1"/>
        <v>-517</v>
      </c>
      <c r="J23" s="9">
        <f t="shared" si="2"/>
        <v>-5.9603412497117825</v>
      </c>
    </row>
    <row r="24" spans="1:11" ht="15" customHeight="1" x14ac:dyDescent="0.35">
      <c r="B24" s="7" t="s">
        <v>16</v>
      </c>
      <c r="C24" s="52">
        <v>18266</v>
      </c>
      <c r="D24" s="52" t="s">
        <v>453</v>
      </c>
      <c r="E24" s="52" t="s">
        <v>454</v>
      </c>
      <c r="F24" s="24">
        <v>17623</v>
      </c>
      <c r="G24" s="24">
        <v>17123</v>
      </c>
      <c r="H24" s="24">
        <v>16831</v>
      </c>
      <c r="I24" s="8">
        <f t="shared" si="1"/>
        <v>-1435</v>
      </c>
      <c r="J24" s="9">
        <f t="shared" si="2"/>
        <v>-7.8561261359903645</v>
      </c>
    </row>
    <row r="25" spans="1:11" ht="15" customHeight="1" x14ac:dyDescent="0.35">
      <c r="B25" s="7" t="s">
        <v>17</v>
      </c>
      <c r="C25" s="52">
        <v>13406</v>
      </c>
      <c r="D25" s="52" t="s">
        <v>455</v>
      </c>
      <c r="E25" s="52" t="s">
        <v>456</v>
      </c>
      <c r="F25" s="24">
        <v>12964</v>
      </c>
      <c r="G25" s="24">
        <v>12748</v>
      </c>
      <c r="H25" s="24">
        <v>12497</v>
      </c>
      <c r="I25" s="8">
        <f t="shared" si="1"/>
        <v>-909</v>
      </c>
      <c r="J25" s="9">
        <f t="shared" si="2"/>
        <v>-6.7805460241682827</v>
      </c>
    </row>
    <row r="26" spans="1:11" ht="15" customHeight="1" x14ac:dyDescent="0.35">
      <c r="B26" s="7" t="s">
        <v>18</v>
      </c>
      <c r="C26" s="52">
        <v>13140</v>
      </c>
      <c r="D26" s="52" t="s">
        <v>457</v>
      </c>
      <c r="E26" s="52" t="s">
        <v>458</v>
      </c>
      <c r="F26" s="24">
        <v>12880</v>
      </c>
      <c r="G26" s="24">
        <v>12678</v>
      </c>
      <c r="H26" s="24">
        <v>12554</v>
      </c>
      <c r="I26" s="8">
        <f t="shared" si="1"/>
        <v>-586</v>
      </c>
      <c r="J26" s="9">
        <f t="shared" si="2"/>
        <v>-4.4596651445966513</v>
      </c>
    </row>
    <row r="27" spans="1:11" ht="15" customHeight="1" x14ac:dyDescent="0.35">
      <c r="B27" s="10" t="s">
        <v>19</v>
      </c>
      <c r="C27" s="52">
        <v>40</v>
      </c>
      <c r="D27" s="52">
        <v>156</v>
      </c>
      <c r="E27" s="52">
        <v>75</v>
      </c>
      <c r="F27" s="24">
        <v>74</v>
      </c>
      <c r="G27" s="24">
        <v>62</v>
      </c>
      <c r="H27" s="25">
        <v>0</v>
      </c>
      <c r="I27" s="8">
        <f t="shared" si="1"/>
        <v>-40</v>
      </c>
      <c r="J27" s="9"/>
    </row>
    <row r="28" spans="1:11" ht="6" customHeight="1" x14ac:dyDescent="0.35"/>
    <row r="29" spans="1:11" s="1" customFormat="1" ht="21" customHeight="1" x14ac:dyDescent="0.4">
      <c r="A29" s="92" t="s">
        <v>22</v>
      </c>
      <c r="B29" s="92"/>
      <c r="C29" s="92">
        <v>2017</v>
      </c>
      <c r="D29" s="92">
        <v>2018</v>
      </c>
      <c r="E29" s="92">
        <v>2019</v>
      </c>
      <c r="F29" s="90">
        <v>2020</v>
      </c>
      <c r="G29" s="90">
        <v>2021</v>
      </c>
      <c r="H29" s="90">
        <v>2022</v>
      </c>
      <c r="I29" s="92" t="s">
        <v>193</v>
      </c>
      <c r="J29" s="92"/>
    </row>
    <row r="30" spans="1:11" s="1" customFormat="1" ht="21" customHeight="1" x14ac:dyDescent="0.4">
      <c r="A30" s="94"/>
      <c r="B30" s="94"/>
      <c r="C30" s="93"/>
      <c r="D30" s="93"/>
      <c r="E30" s="93"/>
      <c r="F30" s="96"/>
      <c r="G30" s="96"/>
      <c r="H30" s="96"/>
      <c r="I30" s="94"/>
      <c r="J30" s="94"/>
    </row>
    <row r="31" spans="1:11" s="1" customFormat="1" ht="15" customHeight="1" x14ac:dyDescent="0.4">
      <c r="B31" s="4" t="s">
        <v>0</v>
      </c>
      <c r="C31" s="56">
        <v>65</v>
      </c>
      <c r="D31" s="56">
        <v>64.099999999999994</v>
      </c>
      <c r="E31" s="56">
        <v>62.5</v>
      </c>
      <c r="F31" s="31" t="e">
        <f>F4/#REF!*100</f>
        <v>#REF!</v>
      </c>
      <c r="G31" s="31" t="e">
        <f>G4/#REF!*100</f>
        <v>#REF!</v>
      </c>
      <c r="H31" s="31" t="e">
        <f>H4/#REF!*100</f>
        <v>#REF!</v>
      </c>
      <c r="I31" s="6" t="e">
        <f>H31-C31</f>
        <v>#REF!</v>
      </c>
      <c r="K31" s="39"/>
    </row>
    <row r="32" spans="1:11" ht="15" customHeight="1" x14ac:dyDescent="0.35">
      <c r="A32" s="41"/>
      <c r="B32" s="17" t="s">
        <v>29</v>
      </c>
      <c r="C32" s="97">
        <v>-0.8</v>
      </c>
      <c r="D32" s="97">
        <v>-0.9</v>
      </c>
      <c r="E32" s="97">
        <v>-1.6</v>
      </c>
      <c r="F32" s="99">
        <v>-0.2</v>
      </c>
      <c r="G32" s="99">
        <v>-1.2</v>
      </c>
      <c r="H32" s="99">
        <v>-1.4</v>
      </c>
      <c r="I32" s="19"/>
      <c r="J32" s="41"/>
    </row>
    <row r="33" spans="1:10" ht="15" customHeight="1" x14ac:dyDescent="0.35">
      <c r="A33" s="41"/>
      <c r="B33" s="17" t="s">
        <v>30</v>
      </c>
      <c r="C33" s="97"/>
      <c r="D33" s="97"/>
      <c r="E33" s="97"/>
      <c r="F33" s="99"/>
      <c r="G33" s="99"/>
      <c r="H33" s="99"/>
      <c r="I33" s="19"/>
      <c r="J33" s="41"/>
    </row>
    <row r="34" spans="1:10" ht="15" customHeight="1" x14ac:dyDescent="0.35">
      <c r="A34" s="21"/>
      <c r="B34" s="22"/>
      <c r="C34" s="17"/>
      <c r="D34" s="17"/>
      <c r="E34" s="17"/>
      <c r="F34" s="20"/>
      <c r="G34" s="20"/>
      <c r="H34" s="20"/>
      <c r="I34" s="16"/>
      <c r="J34" s="21"/>
    </row>
    <row r="35" spans="1:10" ht="15" customHeight="1" x14ac:dyDescent="0.35">
      <c r="B35" s="7" t="s">
        <v>1</v>
      </c>
      <c r="C35" s="53">
        <v>49.2</v>
      </c>
      <c r="D35" s="53">
        <v>47.6</v>
      </c>
      <c r="E35" s="53">
        <v>45.3</v>
      </c>
      <c r="F35" s="12" t="e">
        <f>F8/#REF!*100</f>
        <v>#REF!</v>
      </c>
      <c r="G35" s="12" t="e">
        <f>G8/#REF!*100</f>
        <v>#REF!</v>
      </c>
      <c r="H35" s="12" t="e">
        <f>H8/#REF!*100</f>
        <v>#REF!</v>
      </c>
      <c r="I35" s="9" t="e">
        <f>H35-C35</f>
        <v>#REF!</v>
      </c>
    </row>
    <row r="36" spans="1:10" ht="15" customHeight="1" x14ac:dyDescent="0.35">
      <c r="B36" s="7" t="s">
        <v>2</v>
      </c>
      <c r="C36" s="52">
        <v>63.1</v>
      </c>
      <c r="D36" s="52">
        <v>61.4</v>
      </c>
      <c r="E36" s="52">
        <v>60.2</v>
      </c>
      <c r="F36" s="12" t="e">
        <f>F9/#REF!*100</f>
        <v>#REF!</v>
      </c>
      <c r="G36" s="12" t="e">
        <f>G9/#REF!*100</f>
        <v>#REF!</v>
      </c>
      <c r="H36" s="12" t="e">
        <f>H9/#REF!*100</f>
        <v>#REF!</v>
      </c>
      <c r="I36" s="9" t="e">
        <f t="shared" ref="I36:I53" si="3">H36-C36</f>
        <v>#REF!</v>
      </c>
    </row>
    <row r="37" spans="1:10" ht="15" customHeight="1" x14ac:dyDescent="0.35">
      <c r="B37" s="7" t="s">
        <v>3</v>
      </c>
      <c r="C37" s="52">
        <v>67.599999999999994</v>
      </c>
      <c r="D37" s="52">
        <v>66.7</v>
      </c>
      <c r="E37" s="52">
        <v>65</v>
      </c>
      <c r="F37" s="12" t="e">
        <f>F10/#REF!*100</f>
        <v>#REF!</v>
      </c>
      <c r="G37" s="12" t="e">
        <f>G10/#REF!*100</f>
        <v>#REF!</v>
      </c>
      <c r="H37" s="12" t="e">
        <f>H10/#REF!*100</f>
        <v>#REF!</v>
      </c>
      <c r="I37" s="9" t="e">
        <f t="shared" si="3"/>
        <v>#REF!</v>
      </c>
    </row>
    <row r="38" spans="1:10" ht="15" customHeight="1" x14ac:dyDescent="0.35">
      <c r="B38" s="7" t="s">
        <v>4</v>
      </c>
      <c r="C38" s="52">
        <v>55.5</v>
      </c>
      <c r="D38" s="52">
        <v>54</v>
      </c>
      <c r="E38" s="52">
        <v>52</v>
      </c>
      <c r="F38" s="12" t="e">
        <f>F11/#REF!*100</f>
        <v>#REF!</v>
      </c>
      <c r="G38" s="12" t="e">
        <f>G11/#REF!*100</f>
        <v>#REF!</v>
      </c>
      <c r="H38" s="12" t="e">
        <f>H11/#REF!*100</f>
        <v>#REF!</v>
      </c>
      <c r="I38" s="9" t="e">
        <f t="shared" si="3"/>
        <v>#REF!</v>
      </c>
    </row>
    <row r="39" spans="1:10" ht="15" customHeight="1" x14ac:dyDescent="0.35">
      <c r="B39" s="7" t="s">
        <v>5</v>
      </c>
      <c r="C39" s="52">
        <v>41.6</v>
      </c>
      <c r="D39" s="52">
        <v>40.4</v>
      </c>
      <c r="E39" s="52">
        <v>39.1</v>
      </c>
      <c r="F39" s="12" t="e">
        <f>F12/#REF!*100</f>
        <v>#REF!</v>
      </c>
      <c r="G39" s="12" t="e">
        <f>G12/#REF!*100</f>
        <v>#REF!</v>
      </c>
      <c r="H39" s="12" t="e">
        <f>H12/#REF!*100</f>
        <v>#REF!</v>
      </c>
      <c r="I39" s="9" t="e">
        <f t="shared" si="3"/>
        <v>#REF!</v>
      </c>
    </row>
    <row r="40" spans="1:10" ht="15" customHeight="1" x14ac:dyDescent="0.35">
      <c r="B40" s="7" t="s">
        <v>6</v>
      </c>
      <c r="C40" s="52">
        <v>65</v>
      </c>
      <c r="D40" s="52">
        <v>63.7</v>
      </c>
      <c r="E40" s="52">
        <v>61.1</v>
      </c>
      <c r="F40" s="12" t="e">
        <f>F13/#REF!*100</f>
        <v>#REF!</v>
      </c>
      <c r="G40" s="12" t="e">
        <f>G13/#REF!*100</f>
        <v>#REF!</v>
      </c>
      <c r="H40" s="12" t="e">
        <f>H13/#REF!*100</f>
        <v>#REF!</v>
      </c>
      <c r="I40" s="9" t="e">
        <f t="shared" si="3"/>
        <v>#REF!</v>
      </c>
    </row>
    <row r="41" spans="1:10" ht="15" customHeight="1" x14ac:dyDescent="0.35">
      <c r="B41" s="7" t="s">
        <v>7</v>
      </c>
      <c r="C41" s="52">
        <v>84.3</v>
      </c>
      <c r="D41" s="52">
        <v>82.5</v>
      </c>
      <c r="E41" s="52">
        <v>80.8</v>
      </c>
      <c r="F41" s="12" t="e">
        <f>F14/#REF!*100</f>
        <v>#REF!</v>
      </c>
      <c r="G41" s="12" t="e">
        <f>G14/#REF!*100</f>
        <v>#REF!</v>
      </c>
      <c r="H41" s="12" t="e">
        <f>H14/#REF!*100</f>
        <v>#REF!</v>
      </c>
      <c r="I41" s="9" t="e">
        <f t="shared" si="3"/>
        <v>#REF!</v>
      </c>
    </row>
    <row r="42" spans="1:10" ht="15" customHeight="1" x14ac:dyDescent="0.35">
      <c r="B42" s="7" t="s">
        <v>8</v>
      </c>
      <c r="C42" s="52">
        <v>37.4</v>
      </c>
      <c r="D42" s="52">
        <v>36.6</v>
      </c>
      <c r="E42" s="52">
        <v>35.200000000000003</v>
      </c>
      <c r="F42" s="12" t="e">
        <f>F15/#REF!*100</f>
        <v>#REF!</v>
      </c>
      <c r="G42" s="12" t="e">
        <f>G15/#REF!*100</f>
        <v>#REF!</v>
      </c>
      <c r="H42" s="12" t="e">
        <f>H15/#REF!*100</f>
        <v>#REF!</v>
      </c>
      <c r="I42" s="9" t="e">
        <f t="shared" si="3"/>
        <v>#REF!</v>
      </c>
    </row>
    <row r="43" spans="1:10" ht="15" customHeight="1" x14ac:dyDescent="0.35">
      <c r="B43" s="7" t="s">
        <v>9</v>
      </c>
      <c r="C43" s="52">
        <v>87.6</v>
      </c>
      <c r="D43" s="52">
        <v>86.7</v>
      </c>
      <c r="E43" s="52">
        <v>86.4</v>
      </c>
      <c r="F43" s="12" t="e">
        <f>F16/#REF!*100</f>
        <v>#REF!</v>
      </c>
      <c r="G43" s="12" t="e">
        <f>G16/#REF!*100</f>
        <v>#REF!</v>
      </c>
      <c r="H43" s="12" t="e">
        <f>H16/#REF!*100</f>
        <v>#REF!</v>
      </c>
      <c r="I43" s="9" t="e">
        <f t="shared" si="3"/>
        <v>#REF!</v>
      </c>
    </row>
    <row r="44" spans="1:10" ht="15" customHeight="1" x14ac:dyDescent="0.35">
      <c r="B44" s="7" t="s">
        <v>10</v>
      </c>
      <c r="C44" s="52">
        <v>87</v>
      </c>
      <c r="D44" s="52">
        <v>86.6</v>
      </c>
      <c r="E44" s="52">
        <v>85.8</v>
      </c>
      <c r="F44" s="12" t="e">
        <f>F17/#REF!*100</f>
        <v>#REF!</v>
      </c>
      <c r="G44" s="12" t="e">
        <f>G17/#REF!*100</f>
        <v>#REF!</v>
      </c>
      <c r="H44" s="12" t="e">
        <f>H17/#REF!*100</f>
        <v>#REF!</v>
      </c>
      <c r="I44" s="9" t="e">
        <f t="shared" si="3"/>
        <v>#REF!</v>
      </c>
    </row>
    <row r="45" spans="1:10" ht="15" customHeight="1" x14ac:dyDescent="0.35">
      <c r="B45" s="7" t="s">
        <v>11</v>
      </c>
      <c r="C45" s="52">
        <v>86</v>
      </c>
      <c r="D45" s="52">
        <v>84.7</v>
      </c>
      <c r="E45" s="52">
        <v>83.5</v>
      </c>
      <c r="F45" s="12" t="e">
        <f>F18/#REF!*100</f>
        <v>#REF!</v>
      </c>
      <c r="G45" s="12" t="e">
        <f>G18/#REF!*100</f>
        <v>#REF!</v>
      </c>
      <c r="H45" s="12" t="e">
        <f>H18/#REF!*100</f>
        <v>#REF!</v>
      </c>
      <c r="I45" s="9" t="e">
        <f t="shared" si="3"/>
        <v>#REF!</v>
      </c>
    </row>
    <row r="46" spans="1:10" ht="15" customHeight="1" x14ac:dyDescent="0.35">
      <c r="B46" s="7" t="s">
        <v>12</v>
      </c>
      <c r="C46" s="52">
        <v>70.2</v>
      </c>
      <c r="D46" s="52">
        <v>69.3</v>
      </c>
      <c r="E46" s="52">
        <v>67.8</v>
      </c>
      <c r="F46" s="12" t="e">
        <f>F19/#REF!*100</f>
        <v>#REF!</v>
      </c>
      <c r="G46" s="12" t="e">
        <f>G19/#REF!*100</f>
        <v>#REF!</v>
      </c>
      <c r="H46" s="12" t="e">
        <f>H19/#REF!*100</f>
        <v>#REF!</v>
      </c>
      <c r="I46" s="9" t="e">
        <f t="shared" si="3"/>
        <v>#REF!</v>
      </c>
    </row>
    <row r="47" spans="1:10" ht="15" customHeight="1" x14ac:dyDescent="0.35">
      <c r="B47" s="7" t="s">
        <v>24</v>
      </c>
      <c r="C47" s="52">
        <v>80.099999999999994</v>
      </c>
      <c r="D47" s="52">
        <v>79.8</v>
      </c>
      <c r="E47" s="52">
        <v>78.900000000000006</v>
      </c>
      <c r="F47" s="12" t="e">
        <f>F20/#REF!*100</f>
        <v>#REF!</v>
      </c>
      <c r="G47" s="12" t="e">
        <f>G20/#REF!*100</f>
        <v>#REF!</v>
      </c>
      <c r="H47" s="12" t="e">
        <f>H20/#REF!*100</f>
        <v>#REF!</v>
      </c>
      <c r="I47" s="9" t="e">
        <f t="shared" si="3"/>
        <v>#REF!</v>
      </c>
    </row>
    <row r="48" spans="1:10" ht="15" customHeight="1" x14ac:dyDescent="0.35">
      <c r="B48" s="7" t="s">
        <v>13</v>
      </c>
      <c r="C48" s="52">
        <v>68.900000000000006</v>
      </c>
      <c r="D48" s="52">
        <v>68.900000000000006</v>
      </c>
      <c r="E48" s="52">
        <v>66.900000000000006</v>
      </c>
      <c r="F48" s="12" t="e">
        <f>F21/#REF!*100</f>
        <v>#REF!</v>
      </c>
      <c r="G48" s="12" t="e">
        <f>G21/#REF!*100</f>
        <v>#REF!</v>
      </c>
      <c r="H48" s="12" t="e">
        <f>H21/#REF!*100</f>
        <v>#REF!</v>
      </c>
      <c r="I48" s="9" t="e">
        <f t="shared" si="3"/>
        <v>#REF!</v>
      </c>
    </row>
    <row r="49" spans="1:10" ht="15" customHeight="1" x14ac:dyDescent="0.35">
      <c r="B49" s="7" t="s">
        <v>14</v>
      </c>
      <c r="C49" s="52">
        <v>81.599999999999994</v>
      </c>
      <c r="D49" s="52">
        <v>81.2</v>
      </c>
      <c r="E49" s="52">
        <v>79.599999999999994</v>
      </c>
      <c r="F49" s="12" t="e">
        <f>F22/#REF!*100</f>
        <v>#REF!</v>
      </c>
      <c r="G49" s="12" t="e">
        <f>G22/#REF!*100</f>
        <v>#REF!</v>
      </c>
      <c r="H49" s="12" t="e">
        <f>H22/#REF!*100</f>
        <v>#REF!</v>
      </c>
      <c r="I49" s="9" t="e">
        <f t="shared" si="3"/>
        <v>#REF!</v>
      </c>
    </row>
    <row r="50" spans="1:10" ht="15" customHeight="1" x14ac:dyDescent="0.35">
      <c r="B50" s="7" t="s">
        <v>15</v>
      </c>
      <c r="C50" s="52">
        <v>68</v>
      </c>
      <c r="D50" s="52">
        <v>67.7</v>
      </c>
      <c r="E50" s="52">
        <v>65.599999999999994</v>
      </c>
      <c r="F50" s="12" t="e">
        <f>F23/#REF!*100</f>
        <v>#REF!</v>
      </c>
      <c r="G50" s="12" t="e">
        <f>G23/#REF!*100</f>
        <v>#REF!</v>
      </c>
      <c r="H50" s="12" t="e">
        <f>H23/#REF!*100</f>
        <v>#REF!</v>
      </c>
      <c r="I50" s="9" t="e">
        <f t="shared" si="3"/>
        <v>#REF!</v>
      </c>
    </row>
    <row r="51" spans="1:10" ht="15" customHeight="1" x14ac:dyDescent="0.35">
      <c r="B51" s="7" t="s">
        <v>16</v>
      </c>
      <c r="C51" s="52">
        <v>70</v>
      </c>
      <c r="D51" s="52">
        <v>69.2</v>
      </c>
      <c r="E51" s="52">
        <v>67.8</v>
      </c>
      <c r="F51" s="12" t="e">
        <f>F24/#REF!*100</f>
        <v>#REF!</v>
      </c>
      <c r="G51" s="12" t="e">
        <f>G24/#REF!*100</f>
        <v>#REF!</v>
      </c>
      <c r="H51" s="12" t="e">
        <f>H24/#REF!*100</f>
        <v>#REF!</v>
      </c>
      <c r="I51" s="9" t="e">
        <f t="shared" si="3"/>
        <v>#REF!</v>
      </c>
    </row>
    <row r="52" spans="1:10" ht="15" customHeight="1" x14ac:dyDescent="0.35">
      <c r="B52" s="7" t="s">
        <v>17</v>
      </c>
      <c r="C52" s="52">
        <v>73.7</v>
      </c>
      <c r="D52" s="52">
        <v>73.599999999999994</v>
      </c>
      <c r="E52" s="52">
        <v>72.599999999999994</v>
      </c>
      <c r="F52" s="12" t="e">
        <f>F25/#REF!*100</f>
        <v>#REF!</v>
      </c>
      <c r="G52" s="12" t="e">
        <f>G25/#REF!*100</f>
        <v>#REF!</v>
      </c>
      <c r="H52" s="12" t="e">
        <f>H25/#REF!*100</f>
        <v>#REF!</v>
      </c>
      <c r="I52" s="9" t="e">
        <f t="shared" si="3"/>
        <v>#REF!</v>
      </c>
    </row>
    <row r="53" spans="1:10" ht="15" customHeight="1" x14ac:dyDescent="0.35">
      <c r="A53" s="21"/>
      <c r="B53" s="22" t="s">
        <v>18</v>
      </c>
      <c r="C53" s="54">
        <v>82.6</v>
      </c>
      <c r="D53" s="54">
        <v>82.1</v>
      </c>
      <c r="E53" s="54">
        <v>81.099999999999994</v>
      </c>
      <c r="F53" s="20" t="e">
        <f>F26/#REF!*100</f>
        <v>#REF!</v>
      </c>
      <c r="G53" s="20" t="e">
        <f>G26/#REF!*100</f>
        <v>#REF!</v>
      </c>
      <c r="H53" s="20" t="e">
        <f>H26/#REF!*100</f>
        <v>#REF!</v>
      </c>
      <c r="I53" s="16" t="e">
        <f t="shared" si="3"/>
        <v>#REF!</v>
      </c>
      <c r="J53" s="21"/>
    </row>
    <row r="54" spans="1:10" ht="15" customHeight="1" x14ac:dyDescent="0.35">
      <c r="B54" s="26" t="s">
        <v>25</v>
      </c>
      <c r="C54" s="62"/>
      <c r="D54" s="62"/>
      <c r="E54" s="62"/>
      <c r="I54" s="13"/>
    </row>
    <row r="55" spans="1:10" ht="15" customHeight="1" x14ac:dyDescent="0.35">
      <c r="F55" s="13"/>
      <c r="G55" s="13"/>
      <c r="H55" s="13"/>
      <c r="I55" s="13"/>
    </row>
    <row r="56" spans="1:10" ht="15" customHeight="1" x14ac:dyDescent="0.35"/>
    <row r="57" spans="1:10" ht="15" customHeight="1" x14ac:dyDescent="0.35"/>
  </sheetData>
  <mergeCells count="25">
    <mergeCell ref="A2:B3"/>
    <mergeCell ref="A29:B30"/>
    <mergeCell ref="A1:J1"/>
    <mergeCell ref="F32:F33"/>
    <mergeCell ref="G32:G33"/>
    <mergeCell ref="H32:H33"/>
    <mergeCell ref="F29:F30"/>
    <mergeCell ref="G29:G30"/>
    <mergeCell ref="H29:H30"/>
    <mergeCell ref="I29:I30"/>
    <mergeCell ref="J29:J30"/>
    <mergeCell ref="F2:F3"/>
    <mergeCell ref="G2:G3"/>
    <mergeCell ref="H2:H3"/>
    <mergeCell ref="I2:I3"/>
    <mergeCell ref="J2:J3"/>
    <mergeCell ref="C32:C33"/>
    <mergeCell ref="D32:D33"/>
    <mergeCell ref="E32:E33"/>
    <mergeCell ref="C2:C3"/>
    <mergeCell ref="D2:D3"/>
    <mergeCell ref="E2:E3"/>
    <mergeCell ref="C29:C30"/>
    <mergeCell ref="D29:D30"/>
    <mergeCell ref="E29:E30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Normal="100" workbookViewId="0">
      <selection activeCell="L7" sqref="L7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5" width="12.28515625" style="7" customWidth="1"/>
    <col min="6" max="8" width="12.28515625" style="2" customWidth="1"/>
    <col min="9" max="10" width="14.5703125" style="2" customWidth="1"/>
    <col min="11" max="16384" width="11.42578125" style="2"/>
  </cols>
  <sheetData>
    <row r="1" spans="1:10" s="30" customFormat="1" ht="18" customHeight="1" x14ac:dyDescent="0.4">
      <c r="A1" s="95" t="s">
        <v>103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3" customFormat="1" ht="14.25" customHeight="1" x14ac:dyDescent="0.35">
      <c r="A2" s="90" t="s">
        <v>27</v>
      </c>
      <c r="B2" s="90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</row>
    <row r="3" spans="1:10" s="3" customFormat="1" ht="14.25" customHeight="1" x14ac:dyDescent="0.35">
      <c r="A3" s="96"/>
      <c r="B3" s="96"/>
      <c r="C3" s="91"/>
      <c r="D3" s="91"/>
      <c r="E3" s="91"/>
      <c r="F3" s="96"/>
      <c r="G3" s="96"/>
      <c r="H3" s="96"/>
      <c r="I3" s="94"/>
      <c r="J3" s="94"/>
    </row>
    <row r="4" spans="1:10" s="1" customFormat="1" ht="15" customHeight="1" x14ac:dyDescent="0.4">
      <c r="B4" s="4" t="s">
        <v>0</v>
      </c>
      <c r="C4" s="56">
        <v>81619</v>
      </c>
      <c r="D4" s="56" t="s">
        <v>361</v>
      </c>
      <c r="E4" s="56" t="s">
        <v>362</v>
      </c>
      <c r="F4" s="23">
        <v>88346</v>
      </c>
      <c r="G4" s="23">
        <v>91216</v>
      </c>
      <c r="H4" s="23">
        <v>94936</v>
      </c>
      <c r="I4" s="5">
        <f>H4-C4</f>
        <v>13317</v>
      </c>
      <c r="J4" s="6">
        <f>I4/C4*100</f>
        <v>16.316053860008086</v>
      </c>
    </row>
    <row r="5" spans="1:10" s="1" customFormat="1" ht="15" customHeight="1" x14ac:dyDescent="0.4">
      <c r="B5" s="7" t="s">
        <v>20</v>
      </c>
      <c r="C5" s="52" t="s">
        <v>363</v>
      </c>
      <c r="D5" s="52" t="s">
        <v>364</v>
      </c>
      <c r="E5" s="52" t="s">
        <v>365</v>
      </c>
      <c r="F5" s="27">
        <v>421</v>
      </c>
      <c r="G5" s="27">
        <f>G4-F4</f>
        <v>2870</v>
      </c>
      <c r="H5" s="27">
        <f>H4-G4</f>
        <v>3720</v>
      </c>
      <c r="I5" s="8"/>
      <c r="J5" s="9"/>
    </row>
    <row r="6" spans="1:10" s="1" customFormat="1" ht="15" customHeight="1" x14ac:dyDescent="0.4">
      <c r="B6" s="17" t="s">
        <v>21</v>
      </c>
      <c r="C6" s="52">
        <v>2</v>
      </c>
      <c r="D6" s="52">
        <v>3</v>
      </c>
      <c r="E6" s="52">
        <v>4.5999999999999996</v>
      </c>
      <c r="F6" s="28">
        <v>0.5</v>
      </c>
      <c r="G6" s="28">
        <f>G5/F4*100</f>
        <v>3.2485907681162702</v>
      </c>
      <c r="H6" s="28">
        <f>H5/G4*100</f>
        <v>4.0782318891422555</v>
      </c>
      <c r="I6" s="18"/>
      <c r="J6" s="19"/>
    </row>
    <row r="7" spans="1:10" s="1" customFormat="1" ht="15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</row>
    <row r="8" spans="1:10" ht="15" customHeight="1" x14ac:dyDescent="0.35">
      <c r="B8" s="7" t="s">
        <v>84</v>
      </c>
      <c r="C8" s="53">
        <v>6804</v>
      </c>
      <c r="D8" s="53" t="s">
        <v>459</v>
      </c>
      <c r="E8" s="53" t="s">
        <v>460</v>
      </c>
      <c r="F8" s="24">
        <v>7311</v>
      </c>
      <c r="G8" s="24">
        <v>7388</v>
      </c>
      <c r="H8" s="24">
        <v>7458</v>
      </c>
      <c r="I8" s="8">
        <f>H8-C8</f>
        <v>654</v>
      </c>
      <c r="J8" s="9">
        <f>I8/C8*100</f>
        <v>9.6119929453262785</v>
      </c>
    </row>
    <row r="9" spans="1:10" ht="15" customHeight="1" x14ac:dyDescent="0.35">
      <c r="B9" s="7" t="s">
        <v>85</v>
      </c>
      <c r="C9" s="52">
        <v>13010</v>
      </c>
      <c r="D9" s="52" t="s">
        <v>461</v>
      </c>
      <c r="E9" s="52" t="s">
        <v>462</v>
      </c>
      <c r="F9" s="24">
        <v>13629</v>
      </c>
      <c r="G9" s="24">
        <v>13944</v>
      </c>
      <c r="H9" s="24">
        <v>14917</v>
      </c>
      <c r="I9" s="8">
        <f t="shared" ref="I9:I13" si="0">H9-C9</f>
        <v>1907</v>
      </c>
      <c r="J9" s="9">
        <f t="shared" ref="J9:J15" si="1">I9/C9*100</f>
        <v>14.657955418908534</v>
      </c>
    </row>
    <row r="10" spans="1:10" ht="15" customHeight="1" x14ac:dyDescent="0.35">
      <c r="B10" s="7" t="s">
        <v>86</v>
      </c>
      <c r="C10" s="52">
        <v>32731</v>
      </c>
      <c r="D10" s="52" t="s">
        <v>463</v>
      </c>
      <c r="E10" s="52" t="s">
        <v>464</v>
      </c>
      <c r="F10" s="24">
        <v>34954</v>
      </c>
      <c r="G10" s="24">
        <v>35363</v>
      </c>
      <c r="H10" s="24">
        <v>36754</v>
      </c>
      <c r="I10" s="8">
        <f t="shared" si="0"/>
        <v>4023</v>
      </c>
      <c r="J10" s="9">
        <f t="shared" si="1"/>
        <v>12.291100180257249</v>
      </c>
    </row>
    <row r="11" spans="1:10" ht="15" customHeight="1" x14ac:dyDescent="0.35">
      <c r="B11" s="7" t="s">
        <v>87</v>
      </c>
      <c r="C11" s="52">
        <v>19942</v>
      </c>
      <c r="D11" s="52" t="s">
        <v>465</v>
      </c>
      <c r="E11" s="52" t="s">
        <v>466</v>
      </c>
      <c r="F11" s="24">
        <v>22194</v>
      </c>
      <c r="G11" s="24">
        <v>22687</v>
      </c>
      <c r="H11" s="24">
        <v>23647</v>
      </c>
      <c r="I11" s="8">
        <f t="shared" si="0"/>
        <v>3705</v>
      </c>
      <c r="J11" s="9">
        <f t="shared" si="1"/>
        <v>18.578878748370272</v>
      </c>
    </row>
    <row r="12" spans="1:10" ht="15" customHeight="1" x14ac:dyDescent="0.35">
      <c r="B12" s="7" t="s">
        <v>88</v>
      </c>
      <c r="C12" s="52">
        <v>7247</v>
      </c>
      <c r="D12" s="52" t="s">
        <v>467</v>
      </c>
      <c r="E12" s="52" t="s">
        <v>468</v>
      </c>
      <c r="F12" s="24">
        <v>7779</v>
      </c>
      <c r="G12" s="24">
        <v>8290</v>
      </c>
      <c r="H12" s="24">
        <v>8511</v>
      </c>
      <c r="I12" s="8">
        <f t="shared" si="0"/>
        <v>1264</v>
      </c>
      <c r="J12" s="9">
        <f t="shared" si="1"/>
        <v>17.441700013798815</v>
      </c>
    </row>
    <row r="13" spans="1:10" ht="15" customHeight="1" x14ac:dyDescent="0.35">
      <c r="B13" s="7" t="s">
        <v>89</v>
      </c>
      <c r="C13" s="52">
        <v>1885</v>
      </c>
      <c r="D13" s="52" t="s">
        <v>469</v>
      </c>
      <c r="E13" s="52" t="s">
        <v>470</v>
      </c>
      <c r="F13" s="24">
        <v>2479</v>
      </c>
      <c r="G13" s="24">
        <v>3544</v>
      </c>
      <c r="H13" s="24">
        <v>3649</v>
      </c>
      <c r="I13" s="8">
        <f t="shared" si="0"/>
        <v>1764</v>
      </c>
      <c r="J13" s="9">
        <f t="shared" si="1"/>
        <v>93.580901856763916</v>
      </c>
    </row>
    <row r="14" spans="1:10" ht="15" customHeight="1" x14ac:dyDescent="0.35">
      <c r="B14" s="7"/>
      <c r="C14" s="52"/>
      <c r="D14" s="52"/>
      <c r="E14" s="52"/>
      <c r="F14" s="24"/>
      <c r="G14" s="24"/>
      <c r="H14" s="24"/>
      <c r="I14" s="8"/>
      <c r="J14" s="9"/>
    </row>
    <row r="15" spans="1:10" ht="15" customHeight="1" x14ac:dyDescent="0.35">
      <c r="B15" s="7" t="s">
        <v>90</v>
      </c>
      <c r="C15" s="52">
        <v>36</v>
      </c>
      <c r="D15" s="52">
        <v>36</v>
      </c>
      <c r="E15" s="52">
        <v>37</v>
      </c>
      <c r="F15" s="37">
        <v>36.5</v>
      </c>
      <c r="G15" s="37">
        <v>37.200000000000003</v>
      </c>
      <c r="H15" s="37">
        <v>37.200000000000003</v>
      </c>
      <c r="I15" s="9">
        <v>1.2</v>
      </c>
      <c r="J15" s="9">
        <f t="shared" si="1"/>
        <v>3.3333333333333335</v>
      </c>
    </row>
    <row r="16" spans="1:10" s="1" customFormat="1" ht="15" customHeight="1" x14ac:dyDescent="0.4">
      <c r="A16" s="40"/>
      <c r="B16" s="14"/>
      <c r="C16" s="52"/>
      <c r="D16" s="52"/>
      <c r="E16" s="52"/>
      <c r="F16" s="14"/>
      <c r="G16" s="14"/>
      <c r="H16" s="14"/>
      <c r="I16" s="15"/>
      <c r="J16" s="16"/>
    </row>
    <row r="17" spans="1:10" ht="15" customHeight="1" x14ac:dyDescent="0.35">
      <c r="B17" s="7" t="s">
        <v>91</v>
      </c>
      <c r="C17" s="53">
        <v>39754</v>
      </c>
      <c r="D17" s="53">
        <v>40867</v>
      </c>
      <c r="E17" s="53">
        <v>43012</v>
      </c>
      <c r="F17" s="24">
        <v>42905</v>
      </c>
      <c r="G17" s="24">
        <v>44640</v>
      </c>
      <c r="H17" s="24">
        <v>46918</v>
      </c>
      <c r="I17" s="8">
        <f t="shared" ref="I17:I18" si="2">H17-F17</f>
        <v>4013</v>
      </c>
      <c r="J17" s="9">
        <f t="shared" ref="J17:J18" si="3">I17/F17*100</f>
        <v>9.3532222351707262</v>
      </c>
    </row>
    <row r="18" spans="1:10" ht="15" customHeight="1" x14ac:dyDescent="0.35">
      <c r="B18" s="7" t="s">
        <v>92</v>
      </c>
      <c r="C18" s="52">
        <v>41865</v>
      </c>
      <c r="D18" s="52">
        <v>43181</v>
      </c>
      <c r="E18" s="52">
        <v>44913</v>
      </c>
      <c r="F18" s="24">
        <v>45441</v>
      </c>
      <c r="G18" s="24">
        <v>46576</v>
      </c>
      <c r="H18" s="24">
        <v>48018</v>
      </c>
      <c r="I18" s="8">
        <f t="shared" si="2"/>
        <v>2577</v>
      </c>
      <c r="J18" s="9">
        <f t="shared" si="3"/>
        <v>5.6710899848154748</v>
      </c>
    </row>
    <row r="19" spans="1:10" s="1" customFormat="1" ht="15" customHeight="1" x14ac:dyDescent="0.4">
      <c r="A19" s="40"/>
      <c r="B19" s="14"/>
      <c r="C19" s="14"/>
      <c r="D19" s="14"/>
      <c r="E19" s="14"/>
      <c r="F19" s="14"/>
      <c r="G19" s="14"/>
      <c r="H19" s="14"/>
      <c r="I19" s="15"/>
      <c r="J19" s="16"/>
    </row>
    <row r="20" spans="1:10" s="1" customFormat="1" ht="21" customHeight="1" x14ac:dyDescent="0.4">
      <c r="A20" s="92" t="s">
        <v>119</v>
      </c>
      <c r="B20" s="92"/>
      <c r="C20" s="92">
        <v>2017</v>
      </c>
      <c r="D20" s="92">
        <v>2018</v>
      </c>
      <c r="E20" s="92">
        <v>2019</v>
      </c>
      <c r="F20" s="90">
        <v>2020</v>
      </c>
      <c r="G20" s="90">
        <v>2021</v>
      </c>
      <c r="H20" s="90">
        <v>2022</v>
      </c>
      <c r="I20" s="92" t="s">
        <v>193</v>
      </c>
      <c r="J20" s="92"/>
    </row>
    <row r="21" spans="1:10" s="1" customFormat="1" ht="21" customHeight="1" x14ac:dyDescent="0.4">
      <c r="A21" s="94"/>
      <c r="B21" s="94"/>
      <c r="C21" s="93"/>
      <c r="D21" s="93"/>
      <c r="E21" s="93"/>
      <c r="F21" s="96"/>
      <c r="G21" s="96"/>
      <c r="H21" s="96"/>
      <c r="I21" s="94"/>
      <c r="J21" s="94"/>
    </row>
    <row r="22" spans="1:10" ht="15" customHeight="1" x14ac:dyDescent="0.35">
      <c r="B22" s="7" t="s">
        <v>95</v>
      </c>
      <c r="C22" s="53">
        <v>8.3000000000000007</v>
      </c>
      <c r="D22" s="53">
        <v>8.4</v>
      </c>
      <c r="E22" s="53">
        <v>8.3000000000000007</v>
      </c>
      <c r="F22" s="37">
        <f>F8/F$4*100</f>
        <v>8.2754171099993208</v>
      </c>
      <c r="G22" s="37">
        <f t="shared" ref="G22:H22" si="4">G8/G$4*100</f>
        <v>8.0994562357481144</v>
      </c>
      <c r="H22" s="37">
        <f t="shared" si="4"/>
        <v>7.855818656779304</v>
      </c>
      <c r="I22" s="9">
        <f>H22-C22</f>
        <v>-0.44418134322069669</v>
      </c>
      <c r="J22" s="9"/>
    </row>
    <row r="23" spans="1:10" ht="15" customHeight="1" x14ac:dyDescent="0.35">
      <c r="B23" s="7" t="s">
        <v>96</v>
      </c>
      <c r="C23" s="52">
        <v>15.9</v>
      </c>
      <c r="D23" s="52">
        <v>15.7</v>
      </c>
      <c r="E23" s="52">
        <v>15.2</v>
      </c>
      <c r="F23" s="37">
        <f t="shared" ref="F23:H27" si="5">F9/F$4*100</f>
        <v>15.426844452493604</v>
      </c>
      <c r="G23" s="37">
        <f t="shared" si="5"/>
        <v>15.286791790913876</v>
      </c>
      <c r="H23" s="37">
        <f t="shared" si="5"/>
        <v>15.712690654756889</v>
      </c>
      <c r="I23" s="9">
        <f t="shared" ref="I23:I27" si="6">H23-C23</f>
        <v>-0.18730934524311138</v>
      </c>
      <c r="J23" s="9"/>
    </row>
    <row r="24" spans="1:10" ht="15" customHeight="1" x14ac:dyDescent="0.35">
      <c r="B24" s="7" t="s">
        <v>97</v>
      </c>
      <c r="C24" s="52">
        <v>40.1</v>
      </c>
      <c r="D24" s="52">
        <v>40.1</v>
      </c>
      <c r="E24" s="52">
        <v>39</v>
      </c>
      <c r="F24" s="37">
        <f t="shared" si="5"/>
        <v>39.56489258144115</v>
      </c>
      <c r="G24" s="37">
        <f t="shared" si="5"/>
        <v>38.768417821434838</v>
      </c>
      <c r="H24" s="37">
        <f t="shared" si="5"/>
        <v>38.714502401617935</v>
      </c>
      <c r="I24" s="9">
        <f t="shared" si="6"/>
        <v>-1.3854975983820665</v>
      </c>
      <c r="J24" s="9"/>
    </row>
    <row r="25" spans="1:10" ht="15" customHeight="1" x14ac:dyDescent="0.35">
      <c r="B25" s="7" t="s">
        <v>98</v>
      </c>
      <c r="C25" s="52">
        <v>24.4</v>
      </c>
      <c r="D25" s="52">
        <v>24.6</v>
      </c>
      <c r="E25" s="52">
        <v>24.4</v>
      </c>
      <c r="F25" s="37">
        <f t="shared" si="5"/>
        <v>25.121680664659408</v>
      </c>
      <c r="G25" s="37">
        <f t="shared" si="5"/>
        <v>24.871733029293104</v>
      </c>
      <c r="H25" s="37">
        <f t="shared" si="5"/>
        <v>24.908359315749557</v>
      </c>
      <c r="I25" s="9">
        <f t="shared" si="6"/>
        <v>0.5083593157495585</v>
      </c>
      <c r="J25" s="9"/>
    </row>
    <row r="26" spans="1:10" ht="15" customHeight="1" x14ac:dyDescent="0.35">
      <c r="B26" s="7" t="s">
        <v>99</v>
      </c>
      <c r="C26" s="52">
        <v>8.9</v>
      </c>
      <c r="D26" s="52">
        <v>8.6999999999999993</v>
      </c>
      <c r="E26" s="52">
        <v>9.4</v>
      </c>
      <c r="F26" s="37">
        <f t="shared" si="5"/>
        <v>8.8051524687026017</v>
      </c>
      <c r="G26" s="37">
        <f t="shared" si="5"/>
        <v>9.0883178389756178</v>
      </c>
      <c r="H26" s="37">
        <f t="shared" si="5"/>
        <v>8.9649869385691421</v>
      </c>
      <c r="I26" s="9">
        <f t="shared" si="6"/>
        <v>6.4986938569141728E-2</v>
      </c>
      <c r="J26" s="9"/>
    </row>
    <row r="27" spans="1:10" ht="15" customHeight="1" x14ac:dyDescent="0.35">
      <c r="B27" s="7" t="s">
        <v>100</v>
      </c>
      <c r="C27" s="52">
        <v>2.2999999999999998</v>
      </c>
      <c r="D27" s="52">
        <v>2.4</v>
      </c>
      <c r="E27" s="52">
        <v>3.6</v>
      </c>
      <c r="F27" s="37">
        <f t="shared" si="5"/>
        <v>2.806012722703914</v>
      </c>
      <c r="G27" s="37">
        <f t="shared" si="5"/>
        <v>3.8852832836344504</v>
      </c>
      <c r="H27" s="37">
        <f t="shared" si="5"/>
        <v>3.8436420325271761</v>
      </c>
      <c r="I27" s="9">
        <f t="shared" si="6"/>
        <v>1.5436420325271762</v>
      </c>
      <c r="J27" s="9"/>
    </row>
    <row r="28" spans="1:10" s="1" customFormat="1" ht="15" customHeight="1" x14ac:dyDescent="0.4">
      <c r="A28" s="40"/>
      <c r="B28" s="14"/>
      <c r="C28" s="52"/>
      <c r="D28" s="52"/>
      <c r="E28" s="52"/>
      <c r="F28" s="38"/>
      <c r="G28" s="14"/>
      <c r="H28" s="14"/>
      <c r="I28" s="16"/>
      <c r="J28" s="16"/>
    </row>
    <row r="29" spans="1:10" ht="15" customHeight="1" x14ac:dyDescent="0.35">
      <c r="B29" s="7" t="s">
        <v>104</v>
      </c>
      <c r="C29" s="53">
        <v>48.7</v>
      </c>
      <c r="D29" s="53">
        <v>48.6</v>
      </c>
      <c r="E29" s="53">
        <v>48.9</v>
      </c>
      <c r="F29" s="37">
        <f>F17/F4*100</f>
        <v>48.564734113598803</v>
      </c>
      <c r="G29" s="37">
        <f t="shared" ref="G29:H29" si="7">G17/G4*100</f>
        <v>48.938782669707074</v>
      </c>
      <c r="H29" s="37">
        <f t="shared" si="7"/>
        <v>49.420662340945483</v>
      </c>
      <c r="I29" s="9">
        <f>H29-C29</f>
        <v>0.72066234094548065</v>
      </c>
      <c r="J29" s="9"/>
    </row>
    <row r="30" spans="1:10" ht="15" customHeight="1" x14ac:dyDescent="0.35">
      <c r="B30" s="7" t="s">
        <v>105</v>
      </c>
      <c r="C30" s="52">
        <v>51.3</v>
      </c>
      <c r="D30" s="52">
        <v>51.4</v>
      </c>
      <c r="E30" s="52">
        <v>51.1</v>
      </c>
      <c r="F30" s="37">
        <f>F18/F4*100</f>
        <v>51.435265886401197</v>
      </c>
      <c r="G30" s="37">
        <f t="shared" ref="G30:H30" si="8">G18/G4*100</f>
        <v>51.061217330292926</v>
      </c>
      <c r="H30" s="37">
        <f t="shared" si="8"/>
        <v>50.579337659054524</v>
      </c>
      <c r="I30" s="9">
        <f>H30-C30</f>
        <v>-0.72066234094547355</v>
      </c>
      <c r="J30" s="9"/>
    </row>
    <row r="31" spans="1:10" s="1" customFormat="1" ht="15" customHeight="1" x14ac:dyDescent="0.4">
      <c r="A31" s="40"/>
      <c r="B31" s="14"/>
      <c r="C31" s="14"/>
      <c r="D31" s="14"/>
      <c r="E31" s="14"/>
      <c r="F31" s="14"/>
      <c r="G31" s="14"/>
      <c r="H31" s="14"/>
      <c r="I31" s="15"/>
      <c r="J31" s="16"/>
    </row>
    <row r="32" spans="1:10" s="1" customFormat="1" ht="21" customHeight="1" x14ac:dyDescent="0.4">
      <c r="A32" s="92" t="s">
        <v>140</v>
      </c>
      <c r="B32" s="92"/>
      <c r="C32" s="92">
        <v>2017</v>
      </c>
      <c r="D32" s="92">
        <v>2018</v>
      </c>
      <c r="E32" s="92">
        <v>2019</v>
      </c>
      <c r="F32" s="90">
        <v>2020</v>
      </c>
      <c r="G32" s="90">
        <v>2021</v>
      </c>
      <c r="H32" s="90">
        <v>2022</v>
      </c>
      <c r="I32" s="92" t="s">
        <v>193</v>
      </c>
      <c r="J32" s="92"/>
    </row>
    <row r="33" spans="1:10" s="1" customFormat="1" ht="21" customHeight="1" x14ac:dyDescent="0.4">
      <c r="A33" s="94"/>
      <c r="B33" s="94"/>
      <c r="C33" s="94"/>
      <c r="D33" s="94"/>
      <c r="E33" s="94"/>
      <c r="F33" s="96"/>
      <c r="G33" s="96"/>
      <c r="H33" s="96"/>
      <c r="I33" s="94"/>
      <c r="J33" s="94"/>
    </row>
    <row r="34" spans="1:10" ht="15" customHeight="1" x14ac:dyDescent="0.35">
      <c r="B34" s="7" t="s">
        <v>95</v>
      </c>
      <c r="C34" s="52">
        <v>55.6</v>
      </c>
      <c r="D34" s="52">
        <v>56.4</v>
      </c>
      <c r="E34" s="52">
        <v>56.8</v>
      </c>
      <c r="F34" s="37">
        <f>F8/'Tab.ii Bev_KR_gesamt'!F8*100</f>
        <v>56.639293461419271</v>
      </c>
      <c r="G34" s="37">
        <f>G8/'Tab.ii Bev_KR_gesamt'!G8*100</f>
        <v>56.726044226044223</v>
      </c>
      <c r="H34" s="37">
        <f>H8/'Tab.ii Bev_KR_gesamt'!H8*100</f>
        <v>58.152046783625735</v>
      </c>
      <c r="I34" s="9">
        <f>H34-C34</f>
        <v>2.5520467836257339</v>
      </c>
      <c r="J34" s="9"/>
    </row>
    <row r="35" spans="1:10" ht="15" customHeight="1" x14ac:dyDescent="0.35">
      <c r="B35" s="7" t="s">
        <v>96</v>
      </c>
      <c r="C35" s="52">
        <v>50.9</v>
      </c>
      <c r="D35" s="52">
        <v>52</v>
      </c>
      <c r="E35" s="52">
        <v>52.8</v>
      </c>
      <c r="F35" s="37">
        <f>F9/'Tab.ii Bev_KR_gesamt'!F9*100</f>
        <v>53.451251078515959</v>
      </c>
      <c r="G35" s="37">
        <f>G9/'Tab.ii Bev_KR_gesamt'!G9*100</f>
        <v>54.530522857924993</v>
      </c>
      <c r="H35" s="37">
        <f>H9/'Tab.ii Bev_KR_gesamt'!H9*100</f>
        <v>56.725101722629958</v>
      </c>
      <c r="I35" s="9">
        <f t="shared" ref="I35:I39" si="9">H35-C35</f>
        <v>5.8251017226299595</v>
      </c>
      <c r="J35" s="9"/>
    </row>
    <row r="36" spans="1:10" ht="15" customHeight="1" x14ac:dyDescent="0.35">
      <c r="B36" s="7" t="s">
        <v>97</v>
      </c>
      <c r="C36" s="52">
        <v>43.5</v>
      </c>
      <c r="D36" s="52">
        <v>44.3</v>
      </c>
      <c r="E36" s="52">
        <v>45</v>
      </c>
      <c r="F36" s="37">
        <f>F10/'Tab.ii Bev_KR_gesamt'!F10*100</f>
        <v>45.829891568002729</v>
      </c>
      <c r="G36" s="37">
        <f>G10/'Tab.ii Bev_KR_gesamt'!G10*100</f>
        <v>46.337596310079142</v>
      </c>
      <c r="H36" s="37">
        <f>H10/'Tab.ii Bev_KR_gesamt'!H10*100</f>
        <v>47.692207876467918</v>
      </c>
      <c r="I36" s="9">
        <f t="shared" si="9"/>
        <v>4.1922078764679185</v>
      </c>
      <c r="J36" s="9"/>
    </row>
    <row r="37" spans="1:10" ht="15" customHeight="1" x14ac:dyDescent="0.35">
      <c r="B37" s="7" t="s">
        <v>98</v>
      </c>
      <c r="C37" s="52">
        <v>28.4</v>
      </c>
      <c r="D37" s="52">
        <v>29.6</v>
      </c>
      <c r="E37" s="52">
        <v>30.8</v>
      </c>
      <c r="F37" s="37">
        <f>F11/'Tab.ii Bev_KR_gesamt'!F11*100</f>
        <v>31.975219708975651</v>
      </c>
      <c r="G37" s="37">
        <f>G11/'Tab.ii Bev_KR_gesamt'!G11*100</f>
        <v>32.955172714331368</v>
      </c>
      <c r="H37" s="37">
        <f>H11/'Tab.ii Bev_KR_gesamt'!H11*100</f>
        <v>34.5468889246008</v>
      </c>
      <c r="I37" s="9">
        <f t="shared" si="9"/>
        <v>6.1468889246008018</v>
      </c>
      <c r="J37" s="9"/>
    </row>
    <row r="38" spans="1:10" ht="15" customHeight="1" x14ac:dyDescent="0.35">
      <c r="B38" s="7" t="s">
        <v>99</v>
      </c>
      <c r="C38" s="52">
        <v>20.5</v>
      </c>
      <c r="D38" s="52">
        <v>21.1</v>
      </c>
      <c r="E38" s="52">
        <v>24.2</v>
      </c>
      <c r="F38" s="37">
        <f>F12/'Tab.ii Bev_KR_gesamt'!F12*100</f>
        <v>23.063239348928221</v>
      </c>
      <c r="G38" s="37">
        <f>G12/'Tab.ii Bev_KR_gesamt'!G12*100</f>
        <v>24.734455185583005</v>
      </c>
      <c r="H38" s="37">
        <f>H12/'Tab.ii Bev_KR_gesamt'!H12*100</f>
        <v>25.019107531306954</v>
      </c>
      <c r="I38" s="9">
        <f t="shared" si="9"/>
        <v>4.519107531306954</v>
      </c>
      <c r="J38" s="9"/>
    </row>
    <row r="39" spans="1:10" ht="15" customHeight="1" x14ac:dyDescent="0.35">
      <c r="B39" s="7" t="s">
        <v>100</v>
      </c>
      <c r="C39" s="52">
        <v>12.7</v>
      </c>
      <c r="D39" s="52">
        <v>13.2</v>
      </c>
      <c r="E39" s="52">
        <v>19.7</v>
      </c>
      <c r="F39" s="37">
        <f>F13/'Tab.ii Bev_KR_gesamt'!F13*100</f>
        <v>14.779705479043701</v>
      </c>
      <c r="G39" s="37">
        <f>G13/'Tab.ii Bev_KR_gesamt'!G13*100</f>
        <v>20.530645348163596</v>
      </c>
      <c r="H39" s="37">
        <f>H13/'Tab.ii Bev_KR_gesamt'!H13*100</f>
        <v>21.274486940298505</v>
      </c>
      <c r="I39" s="9">
        <f t="shared" si="9"/>
        <v>8.574486940298506</v>
      </c>
      <c r="J39" s="9"/>
    </row>
    <row r="40" spans="1:10" s="1" customFormat="1" ht="15" customHeight="1" x14ac:dyDescent="0.4">
      <c r="A40" s="40"/>
      <c r="B40" s="14"/>
      <c r="C40" s="52"/>
      <c r="D40" s="52"/>
      <c r="E40" s="52"/>
      <c r="F40" s="14"/>
      <c r="G40" s="14"/>
      <c r="H40" s="14"/>
      <c r="I40" s="15"/>
      <c r="J40" s="16"/>
    </row>
    <row r="41" spans="1:10" ht="15" customHeight="1" x14ac:dyDescent="0.35">
      <c r="B41" s="7" t="s">
        <v>104</v>
      </c>
      <c r="C41" s="53">
        <v>33.6</v>
      </c>
      <c r="D41" s="53">
        <v>34.5</v>
      </c>
      <c r="E41" s="53">
        <v>36.200000000000003</v>
      </c>
      <c r="F41" s="37">
        <f>F17/'Tab.ii Bev_KR_gesamt'!F17*100</f>
        <v>36.175307538595149</v>
      </c>
      <c r="G41" s="37">
        <f>G17/'Tab.ii Bev_KR_gesamt'!G17*100</f>
        <v>37.619139917244631</v>
      </c>
      <c r="H41" s="37">
        <f>H17/'Tab.ii Bev_KR_gesamt'!H17*100</f>
        <v>39.206150246511243</v>
      </c>
      <c r="I41" s="9">
        <f>H41-C41</f>
        <v>5.6061502465112412</v>
      </c>
      <c r="J41" s="9"/>
    </row>
    <row r="42" spans="1:10" ht="15" customHeight="1" x14ac:dyDescent="0.35">
      <c r="B42" s="7" t="s">
        <v>105</v>
      </c>
      <c r="C42" s="54">
        <v>36.4</v>
      </c>
      <c r="D42" s="54">
        <v>37.4</v>
      </c>
      <c r="E42" s="54">
        <v>38.799999999999997</v>
      </c>
      <c r="F42" s="37">
        <f>F18/'Tab.ii Bev_KR_gesamt'!F18*100</f>
        <v>39.178679817905923</v>
      </c>
      <c r="G42" s="37">
        <f>G18/'Tab.ii Bev_KR_gesamt'!G18*100</f>
        <v>40.19746608209342</v>
      </c>
      <c r="H42" s="37">
        <f>H18/'Tab.ii Bev_KR_gesamt'!H18*100</f>
        <v>41.346352552180207</v>
      </c>
      <c r="I42" s="9">
        <f>H42-C42</f>
        <v>4.9463525521802083</v>
      </c>
      <c r="J42" s="9"/>
    </row>
    <row r="43" spans="1:10" s="1" customFormat="1" ht="15" customHeight="1" x14ac:dyDescent="0.4">
      <c r="A43" s="40"/>
      <c r="B43" s="14"/>
      <c r="C43" s="14"/>
      <c r="D43" s="14"/>
      <c r="E43" s="14"/>
      <c r="F43" s="14"/>
      <c r="G43" s="14"/>
      <c r="H43" s="14"/>
      <c r="I43" s="15"/>
      <c r="J43" s="16"/>
    </row>
    <row r="44" spans="1:10" s="43" customFormat="1" x14ac:dyDescent="0.3">
      <c r="A44" s="42"/>
      <c r="B44" s="26" t="s">
        <v>25</v>
      </c>
      <c r="C44" s="26"/>
      <c r="D44" s="26"/>
      <c r="E44" s="26"/>
    </row>
    <row r="45" spans="1:10" ht="14.25" customHeight="1" x14ac:dyDescent="0.35">
      <c r="B45" s="42" t="s">
        <v>106</v>
      </c>
      <c r="C45" s="42"/>
      <c r="D45" s="42"/>
      <c r="E45" s="42"/>
    </row>
    <row r="46" spans="1:10" ht="14.25" customHeight="1" x14ac:dyDescent="0.35">
      <c r="B46" s="42" t="s">
        <v>141</v>
      </c>
      <c r="C46" s="42"/>
      <c r="D46" s="42"/>
      <c r="E46" s="42"/>
    </row>
  </sheetData>
  <mergeCells count="28">
    <mergeCell ref="J32:J33"/>
    <mergeCell ref="A20:B21"/>
    <mergeCell ref="D20:D21"/>
    <mergeCell ref="E20:E21"/>
    <mergeCell ref="C32:C33"/>
    <mergeCell ref="D32:D33"/>
    <mergeCell ref="E32:E33"/>
    <mergeCell ref="A32:B33"/>
    <mergeCell ref="F32:F33"/>
    <mergeCell ref="G32:G33"/>
    <mergeCell ref="H32:H33"/>
    <mergeCell ref="I32:I33"/>
    <mergeCell ref="F20:F21"/>
    <mergeCell ref="G20:G21"/>
    <mergeCell ref="H20:H21"/>
    <mergeCell ref="I20:I21"/>
    <mergeCell ref="J20:J21"/>
    <mergeCell ref="C20:C21"/>
    <mergeCell ref="A1:J1"/>
    <mergeCell ref="A2:B3"/>
    <mergeCell ref="F2:F3"/>
    <mergeCell ref="G2:G3"/>
    <mergeCell ref="H2:H3"/>
    <mergeCell ref="I2:I3"/>
    <mergeCell ref="J2:J3"/>
    <mergeCell ref="C2:C3"/>
    <mergeCell ref="D2:D3"/>
    <mergeCell ref="E2:E3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Normal="100" workbookViewId="0">
      <selection activeCell="K10" sqref="K10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5" width="12.28515625" style="7" customWidth="1"/>
    <col min="6" max="8" width="12.28515625" style="2" customWidth="1"/>
    <col min="9" max="10" width="14.5703125" style="2" customWidth="1"/>
    <col min="11" max="12" width="11.42578125" style="2"/>
    <col min="13" max="13" width="8.140625" style="2" bestFit="1" customWidth="1"/>
    <col min="14" max="14" width="19.28515625" style="2" customWidth="1"/>
    <col min="15" max="16384" width="11.42578125" style="2"/>
  </cols>
  <sheetData>
    <row r="1" spans="1:16" s="30" customFormat="1" ht="18" customHeight="1" x14ac:dyDescent="0.4">
      <c r="A1" s="95" t="s">
        <v>109</v>
      </c>
      <c r="B1" s="95"/>
      <c r="C1" s="95"/>
      <c r="D1" s="95"/>
      <c r="E1" s="95"/>
      <c r="F1" s="95"/>
      <c r="G1" s="95"/>
      <c r="H1" s="95"/>
      <c r="I1" s="95"/>
      <c r="J1" s="95"/>
    </row>
    <row r="2" spans="1:16" s="3" customFormat="1" ht="14.25" customHeight="1" x14ac:dyDescent="0.35">
      <c r="A2" s="90" t="s">
        <v>27</v>
      </c>
      <c r="B2" s="90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</row>
    <row r="3" spans="1:16" s="3" customFormat="1" ht="14.25" customHeight="1" x14ac:dyDescent="0.35">
      <c r="A3" s="96"/>
      <c r="B3" s="96"/>
      <c r="C3" s="91"/>
      <c r="D3" s="91"/>
      <c r="E3" s="91"/>
      <c r="F3" s="96"/>
      <c r="G3" s="96"/>
      <c r="H3" s="96"/>
      <c r="I3" s="94"/>
      <c r="J3" s="94"/>
      <c r="M3" s="78"/>
      <c r="N3" s="78"/>
      <c r="O3" s="78"/>
      <c r="P3" s="78"/>
    </row>
    <row r="4" spans="1:16" s="1" customFormat="1" ht="15" customHeight="1" x14ac:dyDescent="0.4">
      <c r="B4" s="4" t="s">
        <v>0</v>
      </c>
      <c r="C4" s="56">
        <v>38156</v>
      </c>
      <c r="D4" s="56" t="s">
        <v>471</v>
      </c>
      <c r="E4" s="56" t="s">
        <v>472</v>
      </c>
      <c r="F4" s="23">
        <f>SUM(F8:F13)</f>
        <v>43235</v>
      </c>
      <c r="G4" s="23">
        <f t="shared" ref="G4:H4" si="0">SUM(G8:G13)</f>
        <v>44319</v>
      </c>
      <c r="H4" s="23">
        <f t="shared" si="0"/>
        <v>47517</v>
      </c>
      <c r="I4" s="5">
        <f>H4-C4</f>
        <v>9361</v>
      </c>
      <c r="J4" s="6">
        <f>I4/C4*100</f>
        <v>24.533494076947267</v>
      </c>
      <c r="M4" s="80"/>
      <c r="N4" s="79"/>
      <c r="O4" s="79"/>
      <c r="P4" s="79"/>
    </row>
    <row r="5" spans="1:16" s="1" customFormat="1" ht="15" customHeight="1" x14ac:dyDescent="0.4">
      <c r="B5" s="7" t="s">
        <v>20</v>
      </c>
      <c r="C5" s="52">
        <v>933</v>
      </c>
      <c r="D5" s="52" t="s">
        <v>473</v>
      </c>
      <c r="E5" s="52" t="s">
        <v>474</v>
      </c>
      <c r="F5" s="27">
        <v>1733</v>
      </c>
      <c r="G5" s="27">
        <f>G4-F4</f>
        <v>1084</v>
      </c>
      <c r="H5" s="27">
        <f>H4-G4</f>
        <v>3198</v>
      </c>
      <c r="I5" s="8"/>
      <c r="J5" s="9"/>
      <c r="M5" s="80"/>
      <c r="N5" s="79"/>
      <c r="O5" s="79"/>
      <c r="P5" s="79"/>
    </row>
    <row r="6" spans="1:16" s="1" customFormat="1" ht="15" customHeight="1" x14ac:dyDescent="0.4">
      <c r="B6" s="17" t="s">
        <v>21</v>
      </c>
      <c r="C6" s="52">
        <v>2.5</v>
      </c>
      <c r="D6" s="52">
        <v>4.8</v>
      </c>
      <c r="E6" s="52">
        <v>3.8</v>
      </c>
      <c r="F6" s="28">
        <v>4.2</v>
      </c>
      <c r="G6" s="28">
        <f>G5/F4*100</f>
        <v>2.5072279403261248</v>
      </c>
      <c r="H6" s="28">
        <f>H5/G4*100</f>
        <v>7.215866783997833</v>
      </c>
      <c r="I6" s="18"/>
      <c r="J6" s="19"/>
      <c r="M6" s="80"/>
      <c r="N6" s="79"/>
      <c r="O6" s="79"/>
      <c r="P6" s="79"/>
    </row>
    <row r="7" spans="1:16" s="1" customFormat="1" ht="15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  <c r="M7" s="80"/>
      <c r="N7" s="79"/>
      <c r="O7" s="79"/>
      <c r="P7" s="79"/>
    </row>
    <row r="8" spans="1:16" ht="15" customHeight="1" x14ac:dyDescent="0.35">
      <c r="B8" s="7" t="s">
        <v>84</v>
      </c>
      <c r="C8" s="53">
        <v>2023</v>
      </c>
      <c r="D8" s="53" t="s">
        <v>475</v>
      </c>
      <c r="E8" s="53" t="s">
        <v>476</v>
      </c>
      <c r="F8" s="24">
        <v>2574</v>
      </c>
      <c r="G8" s="24">
        <v>2666</v>
      </c>
      <c r="H8" s="24">
        <v>2794</v>
      </c>
      <c r="I8" s="8">
        <f>H8-C8</f>
        <v>771</v>
      </c>
      <c r="J8" s="9">
        <f>I8/C8*100</f>
        <v>38.11171527434503</v>
      </c>
      <c r="M8" s="80"/>
      <c r="N8" s="79"/>
      <c r="O8" s="79"/>
      <c r="P8" s="79"/>
    </row>
    <row r="9" spans="1:16" ht="15" customHeight="1" x14ac:dyDescent="0.35">
      <c r="B9" s="7" t="s">
        <v>85</v>
      </c>
      <c r="C9" s="52">
        <v>3563</v>
      </c>
      <c r="D9" s="52" t="s">
        <v>477</v>
      </c>
      <c r="E9" s="52" t="s">
        <v>478</v>
      </c>
      <c r="F9" s="24">
        <v>4428</v>
      </c>
      <c r="G9" s="24">
        <v>4684</v>
      </c>
      <c r="H9" s="24">
        <v>5505</v>
      </c>
      <c r="I9" s="8">
        <f t="shared" ref="I9:I15" si="1">H9-C9</f>
        <v>1942</v>
      </c>
      <c r="J9" s="9">
        <f t="shared" ref="J9:J15" si="2">I9/C9*100</f>
        <v>54.504630928992427</v>
      </c>
      <c r="M9" s="80"/>
      <c r="N9" s="79"/>
      <c r="O9" s="79"/>
      <c r="P9" s="79"/>
    </row>
    <row r="10" spans="1:16" ht="15" customHeight="1" x14ac:dyDescent="0.35">
      <c r="B10" s="7" t="s">
        <v>86</v>
      </c>
      <c r="C10" s="52">
        <v>18648</v>
      </c>
      <c r="D10" s="52" t="s">
        <v>479</v>
      </c>
      <c r="E10" s="52" t="s">
        <v>480</v>
      </c>
      <c r="F10" s="24">
        <v>20333</v>
      </c>
      <c r="G10" s="24">
        <v>20570</v>
      </c>
      <c r="H10" s="24">
        <v>21642</v>
      </c>
      <c r="I10" s="8">
        <f t="shared" si="1"/>
        <v>2994</v>
      </c>
      <c r="J10" s="9">
        <f t="shared" si="2"/>
        <v>16.055341055341053</v>
      </c>
    </row>
    <row r="11" spans="1:16" ht="15" customHeight="1" x14ac:dyDescent="0.35">
      <c r="B11" s="7" t="s">
        <v>87</v>
      </c>
      <c r="C11" s="52">
        <v>9700</v>
      </c>
      <c r="D11" s="52" t="s">
        <v>481</v>
      </c>
      <c r="E11" s="52" t="s">
        <v>482</v>
      </c>
      <c r="F11" s="24">
        <v>11404</v>
      </c>
      <c r="G11" s="24">
        <v>11818</v>
      </c>
      <c r="H11" s="24">
        <v>12735</v>
      </c>
      <c r="I11" s="8">
        <f t="shared" si="1"/>
        <v>3035</v>
      </c>
      <c r="J11" s="9">
        <f t="shared" si="2"/>
        <v>31.288659793814432</v>
      </c>
    </row>
    <row r="12" spans="1:16" ht="15" customHeight="1" x14ac:dyDescent="0.35">
      <c r="B12" s="7" t="s">
        <v>88</v>
      </c>
      <c r="C12" s="52">
        <v>3527</v>
      </c>
      <c r="D12" s="52" t="s">
        <v>483</v>
      </c>
      <c r="E12" s="52" t="s">
        <v>484</v>
      </c>
      <c r="F12" s="24">
        <v>3550</v>
      </c>
      <c r="G12" s="24">
        <v>3591</v>
      </c>
      <c r="H12" s="24">
        <v>3764</v>
      </c>
      <c r="I12" s="8">
        <f t="shared" si="1"/>
        <v>237</v>
      </c>
      <c r="J12" s="9">
        <f t="shared" si="2"/>
        <v>6.7195917210093565</v>
      </c>
    </row>
    <row r="13" spans="1:16" ht="15" customHeight="1" x14ac:dyDescent="0.35">
      <c r="B13" s="7" t="s">
        <v>89</v>
      </c>
      <c r="C13" s="52">
        <v>695</v>
      </c>
      <c r="D13" s="52">
        <v>776</v>
      </c>
      <c r="E13" s="52">
        <v>848</v>
      </c>
      <c r="F13" s="24">
        <v>946</v>
      </c>
      <c r="G13" s="24">
        <v>990</v>
      </c>
      <c r="H13" s="24">
        <v>1077</v>
      </c>
      <c r="I13" s="8">
        <f t="shared" si="1"/>
        <v>382</v>
      </c>
      <c r="J13" s="9">
        <f t="shared" si="2"/>
        <v>54.964028776978409</v>
      </c>
    </row>
    <row r="14" spans="1:16" ht="15" customHeight="1" x14ac:dyDescent="0.35">
      <c r="B14" s="7"/>
      <c r="C14" s="52"/>
      <c r="D14" s="52"/>
      <c r="E14" s="52"/>
      <c r="F14" s="24"/>
      <c r="G14" s="24"/>
      <c r="H14" s="24"/>
      <c r="I14" s="8"/>
      <c r="J14" s="9"/>
    </row>
    <row r="15" spans="1:16" ht="15" customHeight="1" x14ac:dyDescent="0.35">
      <c r="B15" s="64" t="s">
        <v>90</v>
      </c>
      <c r="C15" s="53">
        <v>38.200000000000003</v>
      </c>
      <c r="D15" s="53">
        <v>38</v>
      </c>
      <c r="E15" s="53">
        <v>37.9</v>
      </c>
      <c r="F15" s="65">
        <v>37.9</v>
      </c>
      <c r="G15" s="65">
        <v>37.9</v>
      </c>
      <c r="H15" s="65">
        <v>37.799999999999997</v>
      </c>
      <c r="I15" s="61">
        <f t="shared" si="1"/>
        <v>-0.40000000000000568</v>
      </c>
      <c r="J15" s="61">
        <f t="shared" si="2"/>
        <v>-1.0471204188481824</v>
      </c>
    </row>
    <row r="16" spans="1:16" s="1" customFormat="1" ht="15" customHeight="1" x14ac:dyDescent="0.4">
      <c r="A16" s="40"/>
      <c r="B16" s="14"/>
      <c r="C16" s="52"/>
      <c r="D16" s="52"/>
      <c r="E16" s="52"/>
      <c r="F16" s="14"/>
      <c r="G16" s="14"/>
      <c r="H16" s="14"/>
      <c r="I16" s="15"/>
      <c r="J16" s="16"/>
    </row>
    <row r="17" spans="1:10" ht="15" customHeight="1" x14ac:dyDescent="0.35">
      <c r="B17" s="7" t="s">
        <v>91</v>
      </c>
      <c r="C17" s="53">
        <v>18031</v>
      </c>
      <c r="D17" s="53" t="s">
        <v>485</v>
      </c>
      <c r="E17" s="53" t="s">
        <v>486</v>
      </c>
      <c r="F17" s="24">
        <v>20331</v>
      </c>
      <c r="G17" s="24">
        <v>20993</v>
      </c>
      <c r="H17" s="24">
        <v>23065</v>
      </c>
      <c r="I17" s="8">
        <f>H17-C17</f>
        <v>5034</v>
      </c>
      <c r="J17" s="9">
        <f>I17/C17*100</f>
        <v>27.91858465975265</v>
      </c>
    </row>
    <row r="18" spans="1:10" ht="15" customHeight="1" x14ac:dyDescent="0.35">
      <c r="B18" s="7" t="s">
        <v>92</v>
      </c>
      <c r="C18" s="52">
        <v>20125</v>
      </c>
      <c r="D18" s="52" t="s">
        <v>487</v>
      </c>
      <c r="E18" s="52" t="s">
        <v>488</v>
      </c>
      <c r="F18" s="24">
        <v>22904</v>
      </c>
      <c r="G18" s="24">
        <v>23326</v>
      </c>
      <c r="H18" s="24">
        <v>24452</v>
      </c>
      <c r="I18" s="8">
        <f>H18-C18</f>
        <v>4327</v>
      </c>
      <c r="J18" s="9">
        <f>I18/C18*100</f>
        <v>21.500621118012422</v>
      </c>
    </row>
    <row r="19" spans="1:10" s="1" customFormat="1" ht="15" customHeight="1" x14ac:dyDescent="0.4">
      <c r="A19" s="40"/>
      <c r="B19" s="14"/>
      <c r="C19" s="14"/>
      <c r="D19" s="14"/>
      <c r="E19" s="14"/>
      <c r="F19" s="14"/>
      <c r="G19" s="14"/>
      <c r="H19" s="14"/>
      <c r="I19" s="15"/>
      <c r="J19" s="16"/>
    </row>
    <row r="20" spans="1:10" s="1" customFormat="1" ht="21" customHeight="1" x14ac:dyDescent="0.4">
      <c r="A20" s="92" t="s">
        <v>120</v>
      </c>
      <c r="B20" s="92"/>
      <c r="C20" s="92">
        <v>2017</v>
      </c>
      <c r="D20" s="92">
        <v>2018</v>
      </c>
      <c r="E20" s="92">
        <v>2019</v>
      </c>
      <c r="F20" s="90">
        <v>2020</v>
      </c>
      <c r="G20" s="90">
        <v>2021</v>
      </c>
      <c r="H20" s="90">
        <v>2022</v>
      </c>
      <c r="I20" s="92" t="s">
        <v>193</v>
      </c>
      <c r="J20" s="92"/>
    </row>
    <row r="21" spans="1:10" s="1" customFormat="1" ht="21" customHeight="1" x14ac:dyDescent="0.4">
      <c r="A21" s="94"/>
      <c r="B21" s="94"/>
      <c r="C21" s="93"/>
      <c r="D21" s="93"/>
      <c r="E21" s="93"/>
      <c r="F21" s="96"/>
      <c r="G21" s="96"/>
      <c r="H21" s="96"/>
      <c r="I21" s="94"/>
      <c r="J21" s="94"/>
    </row>
    <row r="22" spans="1:10" ht="15" customHeight="1" x14ac:dyDescent="0.35">
      <c r="B22" s="7" t="s">
        <v>95</v>
      </c>
      <c r="C22" s="53">
        <v>5.3</v>
      </c>
      <c r="D22" s="53">
        <v>5.7</v>
      </c>
      <c r="E22" s="53">
        <v>5.8</v>
      </c>
      <c r="F22" s="37">
        <f>F8/F$4*100</f>
        <v>5.9535098878223662</v>
      </c>
      <c r="G22" s="37">
        <f t="shared" ref="G22:H22" si="3">G8/G$4*100</f>
        <v>6.01547868859857</v>
      </c>
      <c r="H22" s="37">
        <f t="shared" si="3"/>
        <v>5.8800008418039864</v>
      </c>
      <c r="I22" s="9">
        <f>H22-C22</f>
        <v>0.58000084180398659</v>
      </c>
      <c r="J22" s="9"/>
    </row>
    <row r="23" spans="1:10" ht="15" customHeight="1" x14ac:dyDescent="0.35">
      <c r="B23" s="7" t="s">
        <v>96</v>
      </c>
      <c r="C23" s="52">
        <v>9.3000000000000007</v>
      </c>
      <c r="D23" s="52">
        <v>9.5</v>
      </c>
      <c r="E23" s="52">
        <v>9.9</v>
      </c>
      <c r="F23" s="37">
        <f t="shared" ref="F23:H27" si="4">F9/F$4*100</f>
        <v>10.241702324505608</v>
      </c>
      <c r="G23" s="37">
        <f t="shared" si="4"/>
        <v>10.568830524154425</v>
      </c>
      <c r="H23" s="37">
        <f t="shared" si="4"/>
        <v>11.585327356525033</v>
      </c>
      <c r="I23" s="9">
        <f t="shared" ref="I23:I27" si="5">H23-C23</f>
        <v>2.2853273565250323</v>
      </c>
      <c r="J23" s="9"/>
    </row>
    <row r="24" spans="1:10" ht="15" customHeight="1" x14ac:dyDescent="0.35">
      <c r="B24" s="7" t="s">
        <v>97</v>
      </c>
      <c r="C24" s="52">
        <v>48.9</v>
      </c>
      <c r="D24" s="52">
        <v>48.4</v>
      </c>
      <c r="E24" s="52">
        <v>47.6</v>
      </c>
      <c r="F24" s="37">
        <f t="shared" si="4"/>
        <v>47.02902740834972</v>
      </c>
      <c r="G24" s="37">
        <f t="shared" si="4"/>
        <v>46.413502109704638</v>
      </c>
      <c r="H24" s="37">
        <f t="shared" si="4"/>
        <v>45.545804659385063</v>
      </c>
      <c r="I24" s="9">
        <f t="shared" si="5"/>
        <v>-3.3541953406149361</v>
      </c>
      <c r="J24" s="9"/>
    </row>
    <row r="25" spans="1:10" ht="15" customHeight="1" x14ac:dyDescent="0.35">
      <c r="B25" s="7" t="s">
        <v>98</v>
      </c>
      <c r="C25" s="52">
        <v>25.4</v>
      </c>
      <c r="D25" s="52">
        <v>25.7</v>
      </c>
      <c r="E25" s="52">
        <v>26.1</v>
      </c>
      <c r="F25" s="37">
        <f t="shared" si="4"/>
        <v>26.376778073320228</v>
      </c>
      <c r="G25" s="37">
        <f t="shared" si="4"/>
        <v>26.665764119226516</v>
      </c>
      <c r="H25" s="37">
        <f t="shared" si="4"/>
        <v>26.800934402424399</v>
      </c>
      <c r="I25" s="9">
        <f t="shared" si="5"/>
        <v>1.4009344024244008</v>
      </c>
      <c r="J25" s="9"/>
    </row>
    <row r="26" spans="1:10" ht="15" customHeight="1" x14ac:dyDescent="0.35">
      <c r="B26" s="7" t="s">
        <v>99</v>
      </c>
      <c r="C26" s="52">
        <v>9.1999999999999993</v>
      </c>
      <c r="D26" s="52">
        <v>8.8000000000000007</v>
      </c>
      <c r="E26" s="52">
        <v>8.4</v>
      </c>
      <c r="F26" s="37">
        <f t="shared" si="4"/>
        <v>8.2109402104776219</v>
      </c>
      <c r="G26" s="37">
        <f t="shared" si="4"/>
        <v>8.1026196439450349</v>
      </c>
      <c r="H26" s="37">
        <f t="shared" si="4"/>
        <v>7.9213755077130283</v>
      </c>
      <c r="I26" s="9">
        <f t="shared" si="5"/>
        <v>-1.2786244922869709</v>
      </c>
      <c r="J26" s="9"/>
    </row>
    <row r="27" spans="1:10" ht="15" customHeight="1" x14ac:dyDescent="0.35">
      <c r="B27" s="7" t="s">
        <v>100</v>
      </c>
      <c r="C27" s="52">
        <v>1.8</v>
      </c>
      <c r="D27" s="52">
        <v>1.9</v>
      </c>
      <c r="E27" s="52">
        <v>2</v>
      </c>
      <c r="F27" s="37">
        <f t="shared" si="4"/>
        <v>2.1880420955244593</v>
      </c>
      <c r="G27" s="37">
        <f t="shared" si="4"/>
        <v>2.2338049143708116</v>
      </c>
      <c r="H27" s="37">
        <f t="shared" si="4"/>
        <v>2.2665572321484939</v>
      </c>
      <c r="I27" s="9">
        <f t="shared" si="5"/>
        <v>0.46655723214849387</v>
      </c>
      <c r="J27" s="9"/>
    </row>
    <row r="28" spans="1:10" s="1" customFormat="1" ht="15" customHeight="1" x14ac:dyDescent="0.4">
      <c r="A28" s="40"/>
      <c r="B28" s="14"/>
      <c r="C28" s="52"/>
      <c r="D28" s="52"/>
      <c r="E28" s="52"/>
      <c r="F28" s="14"/>
      <c r="G28" s="14"/>
      <c r="H28" s="14"/>
      <c r="I28" s="16"/>
      <c r="J28" s="16"/>
    </row>
    <row r="29" spans="1:10" ht="15" customHeight="1" x14ac:dyDescent="0.35">
      <c r="B29" s="7" t="s">
        <v>104</v>
      </c>
      <c r="C29" s="53">
        <v>47.3</v>
      </c>
      <c r="D29" s="53">
        <v>47.1</v>
      </c>
      <c r="E29" s="53">
        <v>47.2</v>
      </c>
      <c r="F29" s="37">
        <f>F17/F$4*100</f>
        <v>47.024401526540998</v>
      </c>
      <c r="G29" s="37">
        <f t="shared" ref="G29:H29" si="6">G17/G$4*100</f>
        <v>47.367946027663081</v>
      </c>
      <c r="H29" s="37">
        <f t="shared" si="6"/>
        <v>48.540522339373275</v>
      </c>
      <c r="I29" s="9">
        <f>H29-C29</f>
        <v>1.2405223393732783</v>
      </c>
      <c r="J29" s="9"/>
    </row>
    <row r="30" spans="1:10" ht="15" customHeight="1" x14ac:dyDescent="0.35">
      <c r="B30" s="7" t="s">
        <v>105</v>
      </c>
      <c r="C30" s="52">
        <v>52.7</v>
      </c>
      <c r="D30" s="52">
        <v>52.9</v>
      </c>
      <c r="E30" s="52">
        <v>52.8</v>
      </c>
      <c r="F30" s="37">
        <f>F18/F$4*100</f>
        <v>52.975598473459009</v>
      </c>
      <c r="G30" s="37">
        <f t="shared" ref="G30:H30" si="7">G18/G$4*100</f>
        <v>52.632053972336919</v>
      </c>
      <c r="H30" s="37">
        <f t="shared" si="7"/>
        <v>51.459477660626717</v>
      </c>
      <c r="I30" s="9">
        <f>H30-C30</f>
        <v>-1.2405223393732854</v>
      </c>
      <c r="J30" s="9"/>
    </row>
    <row r="31" spans="1:10" ht="15" customHeight="1" x14ac:dyDescent="0.35">
      <c r="B31" s="7"/>
      <c r="C31" s="52"/>
      <c r="D31" s="52"/>
      <c r="E31" s="52"/>
      <c r="F31" s="24"/>
      <c r="G31" s="24"/>
      <c r="H31" s="24"/>
      <c r="I31" s="9"/>
      <c r="J31" s="9"/>
    </row>
    <row r="32" spans="1:10" s="1" customFormat="1" ht="15" customHeight="1" x14ac:dyDescent="0.4">
      <c r="A32" s="40"/>
      <c r="B32" s="22" t="s">
        <v>107</v>
      </c>
      <c r="C32" s="52">
        <v>49.8</v>
      </c>
      <c r="D32" s="52">
        <v>49.4</v>
      </c>
      <c r="E32" s="52">
        <v>51.1</v>
      </c>
      <c r="F32" s="37">
        <v>50.4</v>
      </c>
      <c r="G32" s="37">
        <v>48.9</v>
      </c>
      <c r="H32" s="37">
        <v>46.1</v>
      </c>
      <c r="I32" s="9">
        <f>H32-C32</f>
        <v>-3.6999999999999957</v>
      </c>
      <c r="J32" s="16"/>
    </row>
    <row r="33" spans="1:10" s="1" customFormat="1" ht="21" customHeight="1" x14ac:dyDescent="0.4">
      <c r="A33" s="92" t="s">
        <v>143</v>
      </c>
      <c r="B33" s="92"/>
      <c r="C33" s="92">
        <v>2017</v>
      </c>
      <c r="D33" s="92">
        <v>2018</v>
      </c>
      <c r="E33" s="92">
        <v>2019</v>
      </c>
      <c r="F33" s="90">
        <v>2020</v>
      </c>
      <c r="G33" s="90">
        <v>2021</v>
      </c>
      <c r="H33" s="90">
        <v>2022</v>
      </c>
      <c r="I33" s="92" t="s">
        <v>193</v>
      </c>
      <c r="J33" s="92"/>
    </row>
    <row r="34" spans="1:10" s="1" customFormat="1" ht="21" customHeight="1" x14ac:dyDescent="0.4">
      <c r="A34" s="94"/>
      <c r="B34" s="94"/>
      <c r="C34" s="93"/>
      <c r="D34" s="93"/>
      <c r="E34" s="93"/>
      <c r="F34" s="96"/>
      <c r="G34" s="96"/>
      <c r="H34" s="96"/>
      <c r="I34" s="94"/>
      <c r="J34" s="94"/>
    </row>
    <row r="35" spans="1:10" ht="15" customHeight="1" x14ac:dyDescent="0.35">
      <c r="B35" s="7" t="s">
        <v>95</v>
      </c>
      <c r="C35" s="53">
        <v>16.5</v>
      </c>
      <c r="D35" s="53">
        <v>18</v>
      </c>
      <c r="E35" s="53">
        <v>18.8</v>
      </c>
      <c r="F35" s="37">
        <f>F8/'Tab.ii Bev_KR_gesamt'!F8*100</f>
        <v>19.941121784939572</v>
      </c>
      <c r="G35" s="37">
        <f>G8/'Tab.ii Bev_KR_gesamt'!G8*100</f>
        <v>20.469901719901721</v>
      </c>
      <c r="H35" s="37">
        <f>H8/'Tab.ii Bev_KR_gesamt'!H8*100</f>
        <v>21.785575048732944</v>
      </c>
      <c r="I35" s="9">
        <f>H35-C35</f>
        <v>5.2855750487329445</v>
      </c>
      <c r="J35" s="9"/>
    </row>
    <row r="36" spans="1:10" ht="15" customHeight="1" x14ac:dyDescent="0.35">
      <c r="B36" s="7" t="s">
        <v>96</v>
      </c>
      <c r="C36" s="52">
        <v>13.9</v>
      </c>
      <c r="D36" s="52">
        <v>14.9</v>
      </c>
      <c r="E36" s="52">
        <v>16.2</v>
      </c>
      <c r="F36" s="37">
        <f>F9/'Tab.ii Bev_KR_gesamt'!F9*100</f>
        <v>17.366067926896228</v>
      </c>
      <c r="G36" s="37">
        <f>G9/'Tab.ii Bev_KR_gesamt'!G9*100</f>
        <v>18.317625435063157</v>
      </c>
      <c r="H36" s="37">
        <f>H9/'Tab.ii Bev_KR_gesamt'!H9*100</f>
        <v>20.93394683804236</v>
      </c>
      <c r="I36" s="9">
        <f t="shared" ref="I36:I45" si="8">H36-C36</f>
        <v>7.0339468380423593</v>
      </c>
      <c r="J36" s="9"/>
    </row>
    <row r="37" spans="1:10" ht="15" customHeight="1" x14ac:dyDescent="0.35">
      <c r="B37" s="7" t="s">
        <v>97</v>
      </c>
      <c r="C37" s="52">
        <v>24.8</v>
      </c>
      <c r="D37" s="52">
        <v>25.5</v>
      </c>
      <c r="E37" s="52">
        <v>25.9</v>
      </c>
      <c r="F37" s="37">
        <f>F10/'Tab.ii Bev_KR_gesamt'!F10*100</f>
        <v>26.659586463700848</v>
      </c>
      <c r="G37" s="37">
        <f>G10/'Tab.ii Bev_KR_gesamt'!G10*100</f>
        <v>26.953718748362071</v>
      </c>
      <c r="H37" s="37">
        <f>H10/'Tab.ii Bev_KR_gesamt'!H10*100</f>
        <v>28.082787257509896</v>
      </c>
      <c r="I37" s="9">
        <f t="shared" si="8"/>
        <v>3.2827872575098951</v>
      </c>
      <c r="J37" s="9"/>
    </row>
    <row r="38" spans="1:10" ht="15" customHeight="1" x14ac:dyDescent="0.35">
      <c r="B38" s="7" t="s">
        <v>98</v>
      </c>
      <c r="C38" s="52">
        <v>13.8</v>
      </c>
      <c r="D38" s="52">
        <v>14.7</v>
      </c>
      <c r="E38" s="52">
        <v>15.5</v>
      </c>
      <c r="F38" s="37">
        <f>F11/'Tab.ii Bev_KR_gesamt'!F11*100</f>
        <v>16.429909234980549</v>
      </c>
      <c r="G38" s="37">
        <f>G11/'Tab.ii Bev_KR_gesamt'!G11*100</f>
        <v>17.16684582086517</v>
      </c>
      <c r="H38" s="37">
        <f>H11/'Tab.ii Bev_KR_gesamt'!H11*100</f>
        <v>18.605092842846499</v>
      </c>
      <c r="I38" s="9">
        <f t="shared" si="8"/>
        <v>4.8050928428464985</v>
      </c>
      <c r="J38" s="9"/>
    </row>
    <row r="39" spans="1:10" ht="15" customHeight="1" x14ac:dyDescent="0.35">
      <c r="B39" s="7" t="s">
        <v>99</v>
      </c>
      <c r="C39" s="52">
        <v>10</v>
      </c>
      <c r="D39" s="52">
        <v>10.1</v>
      </c>
      <c r="E39" s="52">
        <v>10.199999999999999</v>
      </c>
      <c r="F39" s="37">
        <f>F12/'Tab.ii Bev_KR_gesamt'!F12*100</f>
        <v>10.525067449375907</v>
      </c>
      <c r="G39" s="37">
        <f>G12/'Tab.ii Bev_KR_gesamt'!G12*100</f>
        <v>10.714285714285714</v>
      </c>
      <c r="H39" s="37">
        <f>H12/'Tab.ii Bev_KR_gesamt'!H12*100</f>
        <v>11.064730436827562</v>
      </c>
      <c r="I39" s="9">
        <f t="shared" si="8"/>
        <v>1.0647304368275616</v>
      </c>
      <c r="J39" s="9"/>
    </row>
    <row r="40" spans="1:10" ht="15" customHeight="1" x14ac:dyDescent="0.35">
      <c r="B40" s="7" t="s">
        <v>100</v>
      </c>
      <c r="C40" s="52">
        <v>4.7</v>
      </c>
      <c r="D40" s="52">
        <v>5.0999999999999996</v>
      </c>
      <c r="E40" s="52">
        <v>5.3</v>
      </c>
      <c r="F40" s="37">
        <f>F13/'Tab.ii Bev_KR_gesamt'!F13*100</f>
        <v>5.6400166934954994</v>
      </c>
      <c r="G40" s="37">
        <f>G13/'Tab.ii Bev_KR_gesamt'!G13*100</f>
        <v>5.7351407716371217</v>
      </c>
      <c r="H40" s="37">
        <f>H13/'Tab.ii Bev_KR_gesamt'!H13*100</f>
        <v>6.2791511194029859</v>
      </c>
      <c r="I40" s="9">
        <f t="shared" si="8"/>
        <v>1.5791511194029857</v>
      </c>
      <c r="J40" s="9"/>
    </row>
    <row r="41" spans="1:10" s="1" customFormat="1" ht="15" customHeight="1" x14ac:dyDescent="0.4">
      <c r="A41" s="40"/>
      <c r="B41" s="14"/>
      <c r="C41" s="52"/>
      <c r="D41" s="52"/>
      <c r="E41" s="52"/>
      <c r="F41" s="14"/>
      <c r="G41" s="14"/>
      <c r="H41" s="14"/>
      <c r="I41" s="9"/>
      <c r="J41" s="16"/>
    </row>
    <row r="42" spans="1:10" ht="15" customHeight="1" x14ac:dyDescent="0.35">
      <c r="B42" s="7" t="s">
        <v>104</v>
      </c>
      <c r="C42" s="53">
        <v>15.2</v>
      </c>
      <c r="D42" s="53">
        <v>15.9</v>
      </c>
      <c r="E42" s="53">
        <v>16.5</v>
      </c>
      <c r="F42" s="37">
        <f>F17/'Tab.ii Bev_KR_gesamt'!F17*100</f>
        <v>17.142062173806732</v>
      </c>
      <c r="G42" s="37">
        <f>G17/'Tab.ii Bev_KR_gesamt'!G17*100</f>
        <v>17.691276977659424</v>
      </c>
      <c r="H42" s="37">
        <f>H17/'Tab.ii Bev_KR_gesamt'!H17*100</f>
        <v>19.27383638338765</v>
      </c>
      <c r="I42" s="61">
        <f t="shared" si="8"/>
        <v>4.0738363833876505</v>
      </c>
      <c r="J42" s="9"/>
    </row>
    <row r="43" spans="1:10" ht="15" customHeight="1" x14ac:dyDescent="0.35">
      <c r="B43" s="7" t="s">
        <v>105</v>
      </c>
      <c r="C43" s="52">
        <v>17.5</v>
      </c>
      <c r="D43" s="52">
        <v>18.3</v>
      </c>
      <c r="E43" s="52">
        <v>18.899999999999999</v>
      </c>
      <c r="F43" s="37">
        <f>F18/'Tab.ii Bev_KR_gesamt'!F18*100</f>
        <v>19.747551386398126</v>
      </c>
      <c r="G43" s="37">
        <f>G18/'Tab.ii Bev_KR_gesamt'!G18*100</f>
        <v>20.131528981254533</v>
      </c>
      <c r="H43" s="37">
        <f>H18/'Tab.ii Bev_KR_gesamt'!H18*100</f>
        <v>21.054625611352208</v>
      </c>
      <c r="I43" s="19">
        <f t="shared" si="8"/>
        <v>3.5546256113522077</v>
      </c>
      <c r="J43" s="9"/>
    </row>
    <row r="44" spans="1:10" ht="15" customHeight="1" x14ac:dyDescent="0.35">
      <c r="B44" s="7"/>
      <c r="C44" s="52"/>
      <c r="D44" s="52"/>
      <c r="E44" s="52"/>
      <c r="F44" s="24"/>
      <c r="G44" s="24"/>
      <c r="H44" s="24"/>
      <c r="I44" s="19"/>
      <c r="J44" s="9"/>
    </row>
    <row r="45" spans="1:10" s="1" customFormat="1" ht="15" customHeight="1" x14ac:dyDescent="0.4">
      <c r="A45" s="40"/>
      <c r="B45" s="22" t="s">
        <v>107</v>
      </c>
      <c r="C45" s="54">
        <v>8.1</v>
      </c>
      <c r="D45" s="54">
        <v>8.4</v>
      </c>
      <c r="E45" s="54">
        <v>9</v>
      </c>
      <c r="F45" s="38">
        <v>9.3000000000000007</v>
      </c>
      <c r="G45" s="38">
        <v>9.1999999999999993</v>
      </c>
      <c r="H45" s="38">
        <v>9.3000000000000007</v>
      </c>
      <c r="I45" s="16">
        <f t="shared" si="8"/>
        <v>1.2000000000000011</v>
      </c>
      <c r="J45" s="16"/>
    </row>
    <row r="46" spans="1:10" s="43" customFormat="1" x14ac:dyDescent="0.3">
      <c r="A46" s="42"/>
      <c r="B46" s="26" t="s">
        <v>25</v>
      </c>
      <c r="C46" s="62"/>
      <c r="D46" s="62"/>
      <c r="E46" s="62"/>
    </row>
    <row r="47" spans="1:10" ht="15" customHeight="1" x14ac:dyDescent="0.35">
      <c r="B47" s="42" t="s">
        <v>106</v>
      </c>
      <c r="C47" s="42"/>
      <c r="D47" s="42"/>
      <c r="E47" s="42"/>
    </row>
    <row r="48" spans="1:10" ht="15" customHeight="1" x14ac:dyDescent="0.35">
      <c r="B48" s="42" t="s">
        <v>142</v>
      </c>
      <c r="C48" s="42"/>
      <c r="D48" s="42"/>
      <c r="E48" s="42"/>
    </row>
    <row r="49" spans="2:5" x14ac:dyDescent="0.35">
      <c r="B49" s="42" t="s">
        <v>144</v>
      </c>
      <c r="C49" s="42"/>
      <c r="D49" s="42"/>
      <c r="E49" s="42"/>
    </row>
  </sheetData>
  <mergeCells count="28">
    <mergeCell ref="J33:J34"/>
    <mergeCell ref="A20:B21"/>
    <mergeCell ref="D20:D21"/>
    <mergeCell ref="E20:E21"/>
    <mergeCell ref="C33:C34"/>
    <mergeCell ref="D33:D34"/>
    <mergeCell ref="E33:E34"/>
    <mergeCell ref="A33:B34"/>
    <mergeCell ref="F33:F34"/>
    <mergeCell ref="G33:G34"/>
    <mergeCell ref="H33:H34"/>
    <mergeCell ref="I33:I34"/>
    <mergeCell ref="F20:F21"/>
    <mergeCell ref="G20:G21"/>
    <mergeCell ref="H20:H21"/>
    <mergeCell ref="I20:I21"/>
    <mergeCell ref="J20:J21"/>
    <mergeCell ref="C20:C21"/>
    <mergeCell ref="A1:J1"/>
    <mergeCell ref="A2:B3"/>
    <mergeCell ref="F2:F3"/>
    <mergeCell ref="G2:G3"/>
    <mergeCell ref="H2:H3"/>
    <mergeCell ref="I2:I3"/>
    <mergeCell ref="J2:J3"/>
    <mergeCell ref="C2:C3"/>
    <mergeCell ref="D2:D3"/>
    <mergeCell ref="E2:E3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J11" sqref="J11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0" s="30" customFormat="1" ht="18" customHeight="1" x14ac:dyDescent="0.4">
      <c r="A1" s="95" t="s">
        <v>108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3" customFormat="1" ht="14.25" customHeight="1" x14ac:dyDescent="0.35">
      <c r="A2" s="90" t="s">
        <v>27</v>
      </c>
      <c r="B2" s="90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</row>
    <row r="3" spans="1:10" s="3" customFormat="1" ht="14.25" customHeight="1" x14ac:dyDescent="0.35">
      <c r="A3" s="96"/>
      <c r="B3" s="96"/>
      <c r="C3" s="91"/>
      <c r="D3" s="91"/>
      <c r="E3" s="91"/>
      <c r="F3" s="96"/>
      <c r="G3" s="96"/>
      <c r="H3" s="96"/>
      <c r="I3" s="94"/>
      <c r="J3" s="94"/>
    </row>
    <row r="4" spans="1:10" s="1" customFormat="1" ht="15" customHeight="1" x14ac:dyDescent="0.4">
      <c r="B4" s="4" t="s">
        <v>0</v>
      </c>
      <c r="C4" s="56">
        <v>151739</v>
      </c>
      <c r="D4" s="56" t="s">
        <v>418</v>
      </c>
      <c r="E4" s="56" t="s">
        <v>419</v>
      </c>
      <c r="F4" s="23">
        <f>SUM(F8:F13)</f>
        <v>146238</v>
      </c>
      <c r="G4" s="23">
        <f t="shared" ref="G4:H4" si="0">SUM(G8:G13)</f>
        <v>143315</v>
      </c>
      <c r="H4" s="23">
        <f t="shared" si="0"/>
        <v>140870</v>
      </c>
      <c r="I4" s="5">
        <f>H4-C4</f>
        <v>-10869</v>
      </c>
      <c r="J4" s="6">
        <f>I4/C4*100</f>
        <v>-7.1629574466682913</v>
      </c>
    </row>
    <row r="5" spans="1:10" s="1" customFormat="1" ht="15" customHeight="1" x14ac:dyDescent="0.4">
      <c r="B5" s="7" t="s">
        <v>20</v>
      </c>
      <c r="C5" s="52" t="s">
        <v>489</v>
      </c>
      <c r="D5" s="52" t="s">
        <v>490</v>
      </c>
      <c r="E5" s="52" t="s">
        <v>491</v>
      </c>
      <c r="F5" s="27">
        <v>-311</v>
      </c>
      <c r="G5" s="27">
        <f>G4-F4</f>
        <v>-2923</v>
      </c>
      <c r="H5" s="27">
        <f>H4-G4</f>
        <v>-2445</v>
      </c>
      <c r="I5" s="8"/>
      <c r="J5" s="9"/>
    </row>
    <row r="6" spans="1:10" s="1" customFormat="1" ht="15" customHeight="1" x14ac:dyDescent="0.4">
      <c r="B6" s="17" t="s">
        <v>21</v>
      </c>
      <c r="C6" s="52">
        <v>-1.2</v>
      </c>
      <c r="D6" s="52">
        <v>-1.2</v>
      </c>
      <c r="E6" s="52">
        <v>-2.2000000000000002</v>
      </c>
      <c r="F6" s="28">
        <v>-0.2</v>
      </c>
      <c r="G6" s="28">
        <f>G5/F4*100</f>
        <v>-1.9987964824464231</v>
      </c>
      <c r="H6" s="28">
        <f>H5/G4*100</f>
        <v>-1.7060321669050693</v>
      </c>
      <c r="I6" s="18"/>
      <c r="J6" s="19"/>
    </row>
    <row r="7" spans="1:10" s="1" customFormat="1" ht="15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</row>
    <row r="8" spans="1:10" ht="15" customHeight="1" x14ac:dyDescent="0.35">
      <c r="B8" s="7" t="s">
        <v>84</v>
      </c>
      <c r="C8" s="53">
        <v>5440</v>
      </c>
      <c r="D8" s="53" t="s">
        <v>492</v>
      </c>
      <c r="E8" s="53" t="s">
        <v>493</v>
      </c>
      <c r="F8" s="24">
        <v>5597</v>
      </c>
      <c r="G8" s="24">
        <v>5636</v>
      </c>
      <c r="H8" s="24">
        <v>5367</v>
      </c>
      <c r="I8" s="8">
        <f>H8-C8</f>
        <v>-73</v>
      </c>
      <c r="J8" s="9">
        <f>I8/C8*100</f>
        <v>-1.3419117647058822</v>
      </c>
    </row>
    <row r="9" spans="1:10" ht="15" customHeight="1" x14ac:dyDescent="0.35">
      <c r="B9" s="7" t="s">
        <v>85</v>
      </c>
      <c r="C9" s="54">
        <v>12560</v>
      </c>
      <c r="D9" s="54" t="s">
        <v>494</v>
      </c>
      <c r="E9" s="54" t="s">
        <v>495</v>
      </c>
      <c r="F9" s="24">
        <v>11868</v>
      </c>
      <c r="G9" s="24">
        <v>11627</v>
      </c>
      <c r="H9" s="24">
        <v>11380</v>
      </c>
      <c r="I9" s="8">
        <f t="shared" ref="I9:I18" si="1">H9-C9</f>
        <v>-1180</v>
      </c>
      <c r="J9" s="9">
        <f t="shared" ref="J9:J18" si="2">I9/C9*100</f>
        <v>-9.3949044585987274</v>
      </c>
    </row>
    <row r="10" spans="1:10" ht="15" customHeight="1" x14ac:dyDescent="0.35">
      <c r="B10" s="7" t="s">
        <v>86</v>
      </c>
      <c r="C10" s="54">
        <v>42580</v>
      </c>
      <c r="D10" s="54" t="s">
        <v>496</v>
      </c>
      <c r="E10" s="54" t="s">
        <v>497</v>
      </c>
      <c r="F10" s="24">
        <v>41314</v>
      </c>
      <c r="G10" s="24">
        <v>40953</v>
      </c>
      <c r="H10" s="24">
        <v>40311</v>
      </c>
      <c r="I10" s="8">
        <f t="shared" si="1"/>
        <v>-2269</v>
      </c>
      <c r="J10" s="9">
        <f t="shared" si="2"/>
        <v>-5.3287928604978863</v>
      </c>
    </row>
    <row r="11" spans="1:10" ht="15" customHeight="1" x14ac:dyDescent="0.35">
      <c r="B11" s="7" t="s">
        <v>87</v>
      </c>
      <c r="C11" s="54">
        <v>50184</v>
      </c>
      <c r="D11" s="54" t="s">
        <v>498</v>
      </c>
      <c r="E11" s="54" t="s">
        <v>499</v>
      </c>
      <c r="F11" s="24">
        <v>47217</v>
      </c>
      <c r="G11" s="24">
        <v>46156</v>
      </c>
      <c r="H11" s="24">
        <v>44802</v>
      </c>
      <c r="I11" s="8">
        <f t="shared" si="1"/>
        <v>-5382</v>
      </c>
      <c r="J11" s="9">
        <f t="shared" si="2"/>
        <v>-10.724533715925395</v>
      </c>
    </row>
    <row r="12" spans="1:10" ht="15" customHeight="1" x14ac:dyDescent="0.35">
      <c r="B12" s="7" t="s">
        <v>88</v>
      </c>
      <c r="C12" s="54">
        <v>28059</v>
      </c>
      <c r="D12" s="54" t="s">
        <v>500</v>
      </c>
      <c r="E12" s="54" t="s">
        <v>501</v>
      </c>
      <c r="F12" s="24">
        <v>25949</v>
      </c>
      <c r="G12" s="24">
        <v>25225</v>
      </c>
      <c r="H12" s="24">
        <v>25507</v>
      </c>
      <c r="I12" s="8">
        <f t="shared" si="1"/>
        <v>-2552</v>
      </c>
      <c r="J12" s="9">
        <f t="shared" si="2"/>
        <v>-9.0951209950461536</v>
      </c>
    </row>
    <row r="13" spans="1:10" ht="15" customHeight="1" x14ac:dyDescent="0.35">
      <c r="B13" s="7" t="s">
        <v>89</v>
      </c>
      <c r="C13" s="54">
        <v>12916</v>
      </c>
      <c r="D13" s="54" t="s">
        <v>502</v>
      </c>
      <c r="E13" s="54" t="s">
        <v>503</v>
      </c>
      <c r="F13" s="24">
        <v>14293</v>
      </c>
      <c r="G13" s="24">
        <v>13718</v>
      </c>
      <c r="H13" s="24">
        <v>13503</v>
      </c>
      <c r="I13" s="8">
        <f t="shared" si="1"/>
        <v>587</v>
      </c>
      <c r="J13" s="9">
        <f t="shared" si="2"/>
        <v>4.5447506968101576</v>
      </c>
    </row>
    <row r="14" spans="1:10" ht="15" customHeight="1" x14ac:dyDescent="0.35">
      <c r="B14" s="7"/>
      <c r="C14" s="54"/>
      <c r="D14" s="54"/>
      <c r="E14" s="54"/>
      <c r="F14" s="24"/>
      <c r="G14" s="24"/>
      <c r="H14" s="24"/>
      <c r="I14" s="8"/>
      <c r="J14" s="9"/>
    </row>
    <row r="15" spans="1:10" ht="15" customHeight="1" x14ac:dyDescent="0.35">
      <c r="B15" s="7" t="s">
        <v>90</v>
      </c>
      <c r="C15" s="54">
        <v>48.3</v>
      </c>
      <c r="D15" s="54">
        <v>48.4</v>
      </c>
      <c r="E15" s="54">
        <v>48.2</v>
      </c>
      <c r="F15" s="37">
        <v>48.7</v>
      </c>
      <c r="G15" s="37">
        <v>48.5</v>
      </c>
      <c r="H15" s="37">
        <v>48.8</v>
      </c>
      <c r="I15" s="8">
        <f t="shared" si="1"/>
        <v>0.5</v>
      </c>
      <c r="J15" s="9">
        <f t="shared" si="2"/>
        <v>1.0351966873706004</v>
      </c>
    </row>
    <row r="16" spans="1:10" s="1" customFormat="1" ht="15" customHeight="1" x14ac:dyDescent="0.4">
      <c r="A16" s="40"/>
      <c r="B16" s="14"/>
      <c r="C16" s="55"/>
      <c r="D16" s="55"/>
      <c r="E16" s="55"/>
      <c r="F16" s="14"/>
      <c r="G16" s="14"/>
      <c r="H16" s="14"/>
      <c r="I16" s="8"/>
      <c r="J16" s="9"/>
    </row>
    <row r="17" spans="1:14" ht="15" customHeight="1" x14ac:dyDescent="0.35">
      <c r="B17" s="7" t="s">
        <v>91</v>
      </c>
      <c r="C17" s="52">
        <v>78662</v>
      </c>
      <c r="D17" s="52" t="s">
        <v>504</v>
      </c>
      <c r="E17" s="52" t="s">
        <v>505</v>
      </c>
      <c r="F17" s="24">
        <v>75698</v>
      </c>
      <c r="G17" s="24">
        <v>74026</v>
      </c>
      <c r="H17" s="24">
        <v>72755</v>
      </c>
      <c r="I17" s="63">
        <f t="shared" si="1"/>
        <v>-5907</v>
      </c>
      <c r="J17" s="61">
        <f t="shared" si="2"/>
        <v>-7.5093437746306986</v>
      </c>
      <c r="L17" s="24"/>
      <c r="M17" s="24"/>
      <c r="N17" s="24"/>
    </row>
    <row r="18" spans="1:14" ht="15" customHeight="1" x14ac:dyDescent="0.35">
      <c r="B18" s="7" t="s">
        <v>92</v>
      </c>
      <c r="C18" s="52">
        <v>73077</v>
      </c>
      <c r="D18" s="52" t="s">
        <v>506</v>
      </c>
      <c r="E18" s="52" t="s">
        <v>507</v>
      </c>
      <c r="F18" s="24">
        <v>70540</v>
      </c>
      <c r="G18" s="24">
        <v>69289</v>
      </c>
      <c r="H18" s="24">
        <v>68115</v>
      </c>
      <c r="I18" s="8">
        <f t="shared" si="1"/>
        <v>-4962</v>
      </c>
      <c r="J18" s="9">
        <f t="shared" si="2"/>
        <v>-6.7900981156861935</v>
      </c>
    </row>
    <row r="19" spans="1:14" s="1" customFormat="1" ht="15" customHeight="1" x14ac:dyDescent="0.4">
      <c r="A19" s="40"/>
      <c r="B19" s="14"/>
      <c r="C19" s="14"/>
      <c r="D19" s="14"/>
      <c r="E19" s="14"/>
      <c r="F19" s="48"/>
      <c r="G19" s="48"/>
      <c r="H19" s="48"/>
      <c r="I19" s="15"/>
      <c r="J19" s="16"/>
    </row>
    <row r="20" spans="1:14" s="1" customFormat="1" ht="21" customHeight="1" x14ac:dyDescent="0.4">
      <c r="A20" s="92" t="s">
        <v>121</v>
      </c>
      <c r="B20" s="92"/>
      <c r="C20" s="92">
        <v>2017</v>
      </c>
      <c r="D20" s="92">
        <v>2018</v>
      </c>
      <c r="E20" s="92">
        <v>2019</v>
      </c>
      <c r="F20" s="90">
        <v>2020</v>
      </c>
      <c r="G20" s="90">
        <v>2021</v>
      </c>
      <c r="H20" s="90">
        <v>2022</v>
      </c>
      <c r="I20" s="92" t="s">
        <v>193</v>
      </c>
      <c r="J20" s="92"/>
    </row>
    <row r="21" spans="1:14" s="1" customFormat="1" ht="21" customHeight="1" x14ac:dyDescent="0.4">
      <c r="A21" s="94"/>
      <c r="B21" s="94"/>
      <c r="C21" s="93"/>
      <c r="D21" s="93"/>
      <c r="E21" s="93"/>
      <c r="F21" s="96"/>
      <c r="G21" s="96"/>
      <c r="H21" s="96"/>
      <c r="I21" s="94"/>
      <c r="J21" s="94"/>
    </row>
    <row r="22" spans="1:14" ht="15" customHeight="1" x14ac:dyDescent="0.35">
      <c r="B22" s="7" t="s">
        <v>95</v>
      </c>
      <c r="C22" s="53">
        <v>3.6</v>
      </c>
      <c r="D22" s="53">
        <v>3.7</v>
      </c>
      <c r="E22" s="53">
        <v>3.8</v>
      </c>
      <c r="F22" s="37">
        <f>F8/F$4*100</f>
        <v>3.8273225837333662</v>
      </c>
      <c r="G22" s="37">
        <f t="shared" ref="G22:H22" si="3">G8/G$4*100</f>
        <v>3.9325960297247322</v>
      </c>
      <c r="H22" s="37">
        <f t="shared" si="3"/>
        <v>3.8098956484702207</v>
      </c>
      <c r="I22" s="9">
        <f>H22-C22</f>
        <v>0.20989564847022057</v>
      </c>
      <c r="J22" s="9"/>
    </row>
    <row r="23" spans="1:14" ht="15" customHeight="1" x14ac:dyDescent="0.35">
      <c r="B23" s="7" t="s">
        <v>96</v>
      </c>
      <c r="C23" s="54">
        <v>8.3000000000000007</v>
      </c>
      <c r="D23" s="54">
        <v>8.1</v>
      </c>
      <c r="E23" s="54">
        <v>8.1999999999999993</v>
      </c>
      <c r="F23" s="37">
        <f t="shared" ref="F23:H27" si="4">F9/F$4*100</f>
        <v>8.115537685143396</v>
      </c>
      <c r="G23" s="37">
        <f t="shared" si="4"/>
        <v>8.1128981613927351</v>
      </c>
      <c r="H23" s="37">
        <f t="shared" si="4"/>
        <v>8.0783701284872578</v>
      </c>
      <c r="I23" s="9">
        <f t="shared" ref="I23:I27" si="5">H23-C23</f>
        <v>-0.22162987151274294</v>
      </c>
      <c r="J23" s="9"/>
    </row>
    <row r="24" spans="1:14" ht="15" customHeight="1" x14ac:dyDescent="0.35">
      <c r="B24" s="7" t="s">
        <v>97</v>
      </c>
      <c r="C24" s="54">
        <v>28.1</v>
      </c>
      <c r="D24" s="54">
        <v>28.2</v>
      </c>
      <c r="E24" s="54">
        <v>28.6</v>
      </c>
      <c r="F24" s="37">
        <f t="shared" si="4"/>
        <v>28.251206936637534</v>
      </c>
      <c r="G24" s="37">
        <f t="shared" si="4"/>
        <v>28.575515472909323</v>
      </c>
      <c r="H24" s="37">
        <f t="shared" si="4"/>
        <v>28.615745013132678</v>
      </c>
      <c r="I24" s="9">
        <f t="shared" si="5"/>
        <v>0.51574501313267618</v>
      </c>
      <c r="J24" s="9"/>
    </row>
    <row r="25" spans="1:14" ht="15" customHeight="1" x14ac:dyDescent="0.35">
      <c r="B25" s="7" t="s">
        <v>98</v>
      </c>
      <c r="C25" s="54">
        <v>33.1</v>
      </c>
      <c r="D25" s="54">
        <v>32.9</v>
      </c>
      <c r="E25" s="54">
        <v>33</v>
      </c>
      <c r="F25" s="37">
        <f t="shared" si="4"/>
        <v>32.287777458663278</v>
      </c>
      <c r="G25" s="37">
        <f t="shared" si="4"/>
        <v>32.205979834630014</v>
      </c>
      <c r="H25" s="37">
        <f t="shared" si="4"/>
        <v>31.803790729040958</v>
      </c>
      <c r="I25" s="9">
        <f t="shared" si="5"/>
        <v>-1.2962092709590429</v>
      </c>
      <c r="J25" s="9"/>
    </row>
    <row r="26" spans="1:14" ht="15" customHeight="1" x14ac:dyDescent="0.35">
      <c r="B26" s="7" t="s">
        <v>99</v>
      </c>
      <c r="C26" s="54">
        <v>18.5</v>
      </c>
      <c r="D26" s="54">
        <v>18.3</v>
      </c>
      <c r="E26" s="54">
        <v>17.7</v>
      </c>
      <c r="F26" s="37">
        <f t="shared" si="4"/>
        <v>17.744361930551566</v>
      </c>
      <c r="G26" s="37">
        <f t="shared" si="4"/>
        <v>17.601088511321215</v>
      </c>
      <c r="H26" s="37">
        <f t="shared" si="4"/>
        <v>18.106765102576844</v>
      </c>
      <c r="I26" s="9">
        <f t="shared" si="5"/>
        <v>-0.39323489742315587</v>
      </c>
      <c r="J26" s="9"/>
    </row>
    <row r="27" spans="1:14" ht="15" customHeight="1" x14ac:dyDescent="0.35">
      <c r="B27" s="7" t="s">
        <v>100</v>
      </c>
      <c r="C27" s="54">
        <v>8.5</v>
      </c>
      <c r="D27" s="54">
        <v>8.9</v>
      </c>
      <c r="E27" s="54">
        <v>8.8000000000000007</v>
      </c>
      <c r="F27" s="37">
        <f t="shared" si="4"/>
        <v>9.7737934052708599</v>
      </c>
      <c r="G27" s="37">
        <f t="shared" si="4"/>
        <v>9.5719219900219787</v>
      </c>
      <c r="H27" s="37">
        <f t="shared" si="4"/>
        <v>9.5854333782920431</v>
      </c>
      <c r="I27" s="9">
        <f t="shared" si="5"/>
        <v>1.0854333782920431</v>
      </c>
      <c r="J27" s="9"/>
    </row>
    <row r="28" spans="1:14" s="1" customFormat="1" ht="15" customHeight="1" x14ac:dyDescent="0.4">
      <c r="A28" s="40"/>
      <c r="B28" s="14"/>
      <c r="C28" s="55"/>
      <c r="D28" s="55"/>
      <c r="E28" s="55"/>
      <c r="F28" s="38"/>
      <c r="G28" s="38"/>
      <c r="H28" s="38"/>
      <c r="I28" s="16"/>
      <c r="J28" s="16"/>
    </row>
    <row r="29" spans="1:14" ht="15" customHeight="1" x14ac:dyDescent="0.35">
      <c r="B29" s="7" t="s">
        <v>104</v>
      </c>
      <c r="C29" s="52">
        <v>51.8</v>
      </c>
      <c r="D29" s="52">
        <v>51.8</v>
      </c>
      <c r="E29" s="52">
        <v>51.6</v>
      </c>
      <c r="F29" s="37">
        <f>F17/F$4*100</f>
        <v>51.763563506065459</v>
      </c>
      <c r="G29" s="37">
        <f t="shared" ref="G29:H29" si="6">G17/G$4*100</f>
        <v>51.652653246345459</v>
      </c>
      <c r="H29" s="37">
        <f t="shared" si="6"/>
        <v>51.646908497195994</v>
      </c>
      <c r="I29" s="9">
        <f>H29-C29</f>
        <v>-0.15309150280400274</v>
      </c>
      <c r="J29" s="9"/>
    </row>
    <row r="30" spans="1:14" ht="15" customHeight="1" x14ac:dyDescent="0.35">
      <c r="B30" s="7" t="s">
        <v>105</v>
      </c>
      <c r="C30" s="52">
        <v>48.2</v>
      </c>
      <c r="D30" s="52">
        <v>48.2</v>
      </c>
      <c r="E30" s="52">
        <v>48.4</v>
      </c>
      <c r="F30" s="37">
        <f>F18/F$4*100</f>
        <v>48.236436493934541</v>
      </c>
      <c r="G30" s="37">
        <f t="shared" ref="G30:H30" si="7">G18/G$4*100</f>
        <v>48.347346753654534</v>
      </c>
      <c r="H30" s="37">
        <f t="shared" si="7"/>
        <v>48.353091502804006</v>
      </c>
      <c r="I30" s="9">
        <f>H30-C30</f>
        <v>0.15309150280400274</v>
      </c>
      <c r="J30" s="9"/>
    </row>
    <row r="31" spans="1:14" s="1" customFormat="1" ht="15" customHeight="1" x14ac:dyDescent="0.4">
      <c r="A31" s="40"/>
      <c r="B31" s="14"/>
      <c r="C31" s="14"/>
      <c r="D31" s="14"/>
      <c r="E31" s="14"/>
      <c r="F31" s="14"/>
      <c r="G31" s="14"/>
      <c r="H31" s="14"/>
      <c r="I31" s="15"/>
      <c r="J31" s="16"/>
    </row>
    <row r="32" spans="1:14" s="1" customFormat="1" ht="21" customHeight="1" x14ac:dyDescent="0.4">
      <c r="A32" s="92" t="s">
        <v>140</v>
      </c>
      <c r="B32" s="92"/>
      <c r="C32" s="92">
        <v>2017</v>
      </c>
      <c r="D32" s="92">
        <v>2018</v>
      </c>
      <c r="E32" s="92">
        <v>2019</v>
      </c>
      <c r="F32" s="90">
        <v>2020</v>
      </c>
      <c r="G32" s="90">
        <v>2021</v>
      </c>
      <c r="H32" s="90">
        <v>2022</v>
      </c>
      <c r="I32" s="92" t="s">
        <v>193</v>
      </c>
      <c r="J32" s="92"/>
    </row>
    <row r="33" spans="1:12" s="1" customFormat="1" ht="21" customHeight="1" x14ac:dyDescent="0.4">
      <c r="A33" s="94"/>
      <c r="B33" s="94"/>
      <c r="C33" s="93"/>
      <c r="D33" s="93"/>
      <c r="E33" s="93"/>
      <c r="F33" s="96"/>
      <c r="G33" s="96"/>
      <c r="H33" s="96"/>
      <c r="I33" s="94"/>
      <c r="J33" s="94"/>
    </row>
    <row r="34" spans="1:12" ht="15" customHeight="1" x14ac:dyDescent="0.35">
      <c r="B34" s="7" t="s">
        <v>95</v>
      </c>
      <c r="C34" s="53">
        <v>44.4</v>
      </c>
      <c r="D34" s="53">
        <v>43.6</v>
      </c>
      <c r="E34" s="53">
        <v>43.2</v>
      </c>
      <c r="F34" s="37">
        <f>F8/'Tab.ii Bev_KR_gesamt'!F8*100</f>
        <v>43.360706538580722</v>
      </c>
      <c r="G34" s="37">
        <f>G8/'Tab.ii Bev_KR_gesamt'!G8*100</f>
        <v>43.273955773955777</v>
      </c>
      <c r="H34" s="37">
        <f>H8/'Tab.ii Bev_KR_gesamt'!H8*100</f>
        <v>41.847953216374265</v>
      </c>
      <c r="I34" s="9">
        <f>H34-C34</f>
        <v>-2.5520467836257339</v>
      </c>
      <c r="J34" s="9"/>
      <c r="K34" s="13"/>
      <c r="L34" s="13"/>
    </row>
    <row r="35" spans="1:12" ht="15" customHeight="1" x14ac:dyDescent="0.35">
      <c r="B35" s="7" t="s">
        <v>96</v>
      </c>
      <c r="C35" s="54">
        <v>49.1</v>
      </c>
      <c r="D35" s="54">
        <v>48</v>
      </c>
      <c r="E35" s="54">
        <v>47.2</v>
      </c>
      <c r="F35" s="37">
        <f>F9/'Tab.ii Bev_KR_gesamt'!F9*100</f>
        <v>46.544827045258451</v>
      </c>
      <c r="G35" s="37">
        <f>G9/'Tab.ii Bev_KR_gesamt'!G9*100</f>
        <v>45.469477142075007</v>
      </c>
      <c r="H35" s="37">
        <f>H9/'Tab.ii Bev_KR_gesamt'!H9*100</f>
        <v>43.274898277370042</v>
      </c>
      <c r="I35" s="9">
        <f t="shared" ref="I35:I39" si="8">H35-C35</f>
        <v>-5.8251017226299595</v>
      </c>
      <c r="J35" s="9"/>
      <c r="K35" s="13"/>
      <c r="L35" s="13"/>
    </row>
    <row r="36" spans="1:12" ht="15" customHeight="1" x14ac:dyDescent="0.35">
      <c r="B36" s="7" t="s">
        <v>97</v>
      </c>
      <c r="C36" s="54">
        <v>56.5</v>
      </c>
      <c r="D36" s="54">
        <v>55.7</v>
      </c>
      <c r="E36" s="54">
        <v>55</v>
      </c>
      <c r="F36" s="37">
        <f>F10/'Tab.ii Bev_KR_gesamt'!F10*100</f>
        <v>54.168797283299895</v>
      </c>
      <c r="G36" s="37">
        <f>G10/'Tab.ii Bev_KR_gesamt'!G10*100</f>
        <v>53.662403689920858</v>
      </c>
      <c r="H36" s="37">
        <f>H10/'Tab.ii Bev_KR_gesamt'!H10*100</f>
        <v>52.307792123532082</v>
      </c>
      <c r="I36" s="9">
        <f t="shared" si="8"/>
        <v>-4.1922078764679185</v>
      </c>
      <c r="J36" s="9"/>
      <c r="K36" s="13"/>
      <c r="L36" s="13"/>
    </row>
    <row r="37" spans="1:12" ht="15" customHeight="1" x14ac:dyDescent="0.35">
      <c r="B37" s="7" t="s">
        <v>98</v>
      </c>
      <c r="C37" s="54">
        <v>71.599999999999994</v>
      </c>
      <c r="D37" s="54">
        <v>70.400000000000006</v>
      </c>
      <c r="E37" s="54">
        <v>69.2</v>
      </c>
      <c r="F37" s="37">
        <f>F11/'Tab.ii Bev_KR_gesamt'!F11*100</f>
        <v>68.026221005618794</v>
      </c>
      <c r="G37" s="37">
        <f>G11/'Tab.ii Bev_KR_gesamt'!G11*100</f>
        <v>67.046279887278118</v>
      </c>
      <c r="H37" s="37">
        <f>H11/'Tab.ii Bev_KR_gesamt'!H11*100</f>
        <v>65.453111075399207</v>
      </c>
      <c r="I37" s="9">
        <f t="shared" si="8"/>
        <v>-6.1468889246007876</v>
      </c>
      <c r="J37" s="9"/>
      <c r="K37" s="13"/>
      <c r="L37" s="13"/>
    </row>
    <row r="38" spans="1:12" ht="15" customHeight="1" x14ac:dyDescent="0.35">
      <c r="B38" s="7" t="s">
        <v>99</v>
      </c>
      <c r="C38" s="54">
        <v>79.5</v>
      </c>
      <c r="D38" s="54">
        <v>78.900000000000006</v>
      </c>
      <c r="E38" s="54">
        <v>75.8</v>
      </c>
      <c r="F38" s="37">
        <f>F12/'Tab.ii Bev_KR_gesamt'!F12*100</f>
        <v>76.933795843339553</v>
      </c>
      <c r="G38" s="37">
        <f>G12/'Tab.ii Bev_KR_gesamt'!G12*100</f>
        <v>75.262561164816802</v>
      </c>
      <c r="H38" s="37">
        <f>H12/'Tab.ii Bev_KR_gesamt'!H12*100</f>
        <v>74.980892468693057</v>
      </c>
      <c r="I38" s="9">
        <f t="shared" si="8"/>
        <v>-4.5191075313069433</v>
      </c>
      <c r="J38" s="9"/>
      <c r="K38" s="13"/>
      <c r="L38" s="13"/>
    </row>
    <row r="39" spans="1:12" ht="15" customHeight="1" x14ac:dyDescent="0.35">
      <c r="B39" s="7" t="s">
        <v>100</v>
      </c>
      <c r="C39" s="54">
        <v>87.3</v>
      </c>
      <c r="D39" s="54">
        <v>86.8</v>
      </c>
      <c r="E39" s="54">
        <v>80.3</v>
      </c>
      <c r="F39" s="37">
        <f>F13/'Tab.ii Bev_KR_gesamt'!F13*100</f>
        <v>85.214332558278187</v>
      </c>
      <c r="G39" s="37">
        <f>G13/'Tab.ii Bev_KR_gesamt'!G13*100</f>
        <v>79.469354651836397</v>
      </c>
      <c r="H39" s="37">
        <f>H13/'Tab.ii Bev_KR_gesamt'!H13*100</f>
        <v>78.725513059701484</v>
      </c>
      <c r="I39" s="9">
        <f t="shared" si="8"/>
        <v>-8.5744869402985131</v>
      </c>
      <c r="J39" s="9"/>
      <c r="K39" s="13"/>
      <c r="L39" s="13"/>
    </row>
    <row r="40" spans="1:12" s="1" customFormat="1" ht="15" customHeight="1" x14ac:dyDescent="0.4">
      <c r="A40" s="40"/>
      <c r="B40" s="14"/>
      <c r="C40" s="54"/>
      <c r="D40" s="54"/>
      <c r="E40" s="54"/>
      <c r="F40" s="14"/>
      <c r="G40" s="14"/>
      <c r="H40" s="14"/>
      <c r="I40" s="15"/>
      <c r="J40" s="16"/>
    </row>
    <row r="41" spans="1:12" ht="15" customHeight="1" x14ac:dyDescent="0.35">
      <c r="B41" s="7" t="s">
        <v>104</v>
      </c>
      <c r="C41" s="53">
        <v>66.400000000000006</v>
      </c>
      <c r="D41" s="53">
        <v>65.5</v>
      </c>
      <c r="E41" s="53">
        <v>63.8</v>
      </c>
      <c r="F41" s="37">
        <f>F17/'Tab.ii Bev_KR_gesamt'!F17*100</f>
        <v>63.824692461404851</v>
      </c>
      <c r="G41" s="37">
        <f>G17/'Tab.ii Bev_KR_gesamt'!G17*100</f>
        <v>62.383388250760554</v>
      </c>
      <c r="H41" s="37">
        <f>H17/'Tab.ii Bev_KR_gesamt'!H17*100</f>
        <v>60.796356647447148</v>
      </c>
      <c r="I41" s="9">
        <f>H41-C41</f>
        <v>-5.6036433525528579</v>
      </c>
      <c r="J41" s="9"/>
    </row>
    <row r="42" spans="1:12" ht="15" customHeight="1" x14ac:dyDescent="0.35">
      <c r="B42" s="7" t="s">
        <v>105</v>
      </c>
      <c r="C42" s="54">
        <v>63.6</v>
      </c>
      <c r="D42" s="54">
        <v>62.6</v>
      </c>
      <c r="E42" s="54">
        <v>61.2</v>
      </c>
      <c r="F42" s="37">
        <f>F18/'Tab.ii Bev_KR_gesamt'!F18*100</f>
        <v>60.81873361843013</v>
      </c>
      <c r="G42" s="37">
        <f>G18/'Tab.ii Bev_KR_gesamt'!G18*100</f>
        <v>59.799944764732281</v>
      </c>
      <c r="H42" s="37">
        <f>H18/'Tab.ii Bev_KR_gesamt'!H18*100</f>
        <v>58.65106426947716</v>
      </c>
      <c r="I42" s="9">
        <f>H42-C42</f>
        <v>-4.948935730522841</v>
      </c>
      <c r="J42" s="9"/>
    </row>
    <row r="43" spans="1:12" s="1" customFormat="1" ht="15" customHeight="1" x14ac:dyDescent="0.4">
      <c r="A43" s="40"/>
      <c r="B43" s="14"/>
      <c r="C43" s="14"/>
      <c r="D43" s="14"/>
      <c r="E43" s="14"/>
      <c r="F43" s="14"/>
      <c r="G43" s="14"/>
      <c r="H43" s="14"/>
      <c r="I43" s="15"/>
      <c r="J43" s="16"/>
    </row>
    <row r="44" spans="1:12" s="43" customFormat="1" x14ac:dyDescent="0.3">
      <c r="A44" s="42"/>
      <c r="B44" s="26" t="s">
        <v>25</v>
      </c>
      <c r="C44" s="26"/>
      <c r="D44" s="26"/>
      <c r="E44" s="26"/>
    </row>
    <row r="45" spans="1:12" x14ac:dyDescent="0.35">
      <c r="B45" s="42" t="s">
        <v>141</v>
      </c>
      <c r="C45" s="42"/>
      <c r="D45" s="42"/>
      <c r="E45" s="42"/>
    </row>
  </sheetData>
  <mergeCells count="28">
    <mergeCell ref="J32:J33"/>
    <mergeCell ref="A20:B21"/>
    <mergeCell ref="D20:D21"/>
    <mergeCell ref="E20:E21"/>
    <mergeCell ref="C32:C33"/>
    <mergeCell ref="D32:D33"/>
    <mergeCell ref="E32:E33"/>
    <mergeCell ref="A32:B33"/>
    <mergeCell ref="F32:F33"/>
    <mergeCell ref="G32:G33"/>
    <mergeCell ref="H32:H33"/>
    <mergeCell ref="I32:I33"/>
    <mergeCell ref="F20:F21"/>
    <mergeCell ref="G20:G21"/>
    <mergeCell ref="H20:H21"/>
    <mergeCell ref="I20:I21"/>
    <mergeCell ref="J20:J21"/>
    <mergeCell ref="C20:C21"/>
    <mergeCell ref="A1:J1"/>
    <mergeCell ref="A2:B3"/>
    <mergeCell ref="F2:F3"/>
    <mergeCell ref="G2:G3"/>
    <mergeCell ref="H2:H3"/>
    <mergeCell ref="I2:I3"/>
    <mergeCell ref="J2:J3"/>
    <mergeCell ref="C2:C3"/>
    <mergeCell ref="D2:D3"/>
    <mergeCell ref="E2:E3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Normal="100" workbookViewId="0">
      <selection activeCell="K52" sqref="K52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0" s="29" customFormat="1" ht="18" customHeight="1" x14ac:dyDescent="0.4">
      <c r="A1" s="95" t="s">
        <v>50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3" customFormat="1" ht="14.25" customHeight="1" x14ac:dyDescent="0.35">
      <c r="A2" s="92" t="s">
        <v>51</v>
      </c>
      <c r="B2" s="92"/>
      <c r="C2" s="92">
        <v>2017</v>
      </c>
      <c r="D2" s="92">
        <v>2018</v>
      </c>
      <c r="E2" s="92">
        <v>2019</v>
      </c>
      <c r="F2" s="90">
        <v>2020</v>
      </c>
      <c r="G2" s="90">
        <v>2021</v>
      </c>
      <c r="H2" s="90" t="s">
        <v>54</v>
      </c>
      <c r="I2" s="92" t="s">
        <v>191</v>
      </c>
      <c r="J2" s="92" t="s">
        <v>192</v>
      </c>
    </row>
    <row r="3" spans="1:10" s="3" customFormat="1" ht="14.25" customHeight="1" x14ac:dyDescent="0.35">
      <c r="A3" s="94"/>
      <c r="B3" s="94"/>
      <c r="C3" s="93"/>
      <c r="D3" s="93"/>
      <c r="E3" s="93"/>
      <c r="F3" s="96"/>
      <c r="G3" s="96"/>
      <c r="H3" s="96"/>
      <c r="I3" s="94"/>
      <c r="J3" s="94"/>
    </row>
    <row r="4" spans="1:10" s="1" customFormat="1" ht="15" customHeight="1" x14ac:dyDescent="0.4">
      <c r="B4" s="4" t="s">
        <v>0</v>
      </c>
      <c r="C4" s="56">
        <v>13153</v>
      </c>
      <c r="D4" s="56" t="s">
        <v>508</v>
      </c>
      <c r="E4" s="56" t="s">
        <v>509</v>
      </c>
      <c r="F4" s="23">
        <f>SUM(F8:F26)</f>
        <v>10822</v>
      </c>
      <c r="G4" s="23">
        <f>SUM(G8:G26)</f>
        <v>11828</v>
      </c>
      <c r="H4" s="23">
        <f>SUM(H8:H26)</f>
        <v>14106</v>
      </c>
      <c r="I4" s="5">
        <f>H4-C4</f>
        <v>953</v>
      </c>
      <c r="J4" s="6">
        <f>I4/C4*100</f>
        <v>7.2454953242606246</v>
      </c>
    </row>
    <row r="5" spans="1:10" s="1" customFormat="1" ht="15" customHeight="1" x14ac:dyDescent="0.4">
      <c r="B5" s="7" t="s">
        <v>20</v>
      </c>
      <c r="C5" s="52">
        <v>-1182</v>
      </c>
      <c r="D5" s="52">
        <v>-726</v>
      </c>
      <c r="E5" s="52">
        <v>-451</v>
      </c>
      <c r="F5" s="27">
        <v>-1154</v>
      </c>
      <c r="G5" s="27">
        <f>G4-F4</f>
        <v>1006</v>
      </c>
      <c r="H5" s="27">
        <f>H4-G4</f>
        <v>2278</v>
      </c>
      <c r="I5" s="8"/>
      <c r="J5" s="9"/>
    </row>
    <row r="6" spans="1:10" s="1" customFormat="1" ht="15" customHeight="1" x14ac:dyDescent="0.4">
      <c r="B6" s="17" t="s">
        <v>21</v>
      </c>
      <c r="C6" s="52">
        <v>-8.1999999999999993</v>
      </c>
      <c r="D6" s="52">
        <v>-5.5</v>
      </c>
      <c r="E6" s="52">
        <v>-3.6</v>
      </c>
      <c r="F6" s="28">
        <v>-9.6</v>
      </c>
      <c r="G6" s="28">
        <f>G5/F4*100</f>
        <v>9.2958787654777311</v>
      </c>
      <c r="H6" s="28">
        <f>H5/G4*100</f>
        <v>19.259384511329049</v>
      </c>
      <c r="I6" s="18"/>
      <c r="J6" s="19"/>
    </row>
    <row r="7" spans="1:10" s="1" customFormat="1" ht="9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</row>
    <row r="8" spans="1:10" ht="15" customHeight="1" x14ac:dyDescent="0.35">
      <c r="B8" s="7" t="s">
        <v>1</v>
      </c>
      <c r="C8" s="53">
        <v>3063</v>
      </c>
      <c r="D8" s="53" t="s">
        <v>510</v>
      </c>
      <c r="E8" s="53" t="s">
        <v>511</v>
      </c>
      <c r="F8" s="24">
        <v>2632</v>
      </c>
      <c r="G8" s="24">
        <v>2992</v>
      </c>
      <c r="H8" s="24">
        <v>3200</v>
      </c>
      <c r="I8" s="8">
        <f>H8-C8</f>
        <v>137</v>
      </c>
      <c r="J8" s="9">
        <f>I8/C8*100</f>
        <v>4.4727391446294487</v>
      </c>
    </row>
    <row r="9" spans="1:10" ht="15" customHeight="1" x14ac:dyDescent="0.35">
      <c r="B9" s="7" t="s">
        <v>2</v>
      </c>
      <c r="C9" s="52">
        <v>460</v>
      </c>
      <c r="D9" s="52">
        <v>602</v>
      </c>
      <c r="E9" s="52">
        <v>489</v>
      </c>
      <c r="F9" s="24">
        <v>420</v>
      </c>
      <c r="G9" s="24">
        <v>489</v>
      </c>
      <c r="H9" s="24">
        <v>605</v>
      </c>
      <c r="I9" s="8">
        <f t="shared" ref="I9:I26" si="0">H9-C9</f>
        <v>145</v>
      </c>
      <c r="J9" s="9">
        <f t="shared" ref="J9:J26" si="1">I9/C9*100</f>
        <v>31.521739130434785</v>
      </c>
    </row>
    <row r="10" spans="1:10" ht="15" customHeight="1" x14ac:dyDescent="0.35">
      <c r="B10" s="7" t="s">
        <v>3</v>
      </c>
      <c r="C10" s="52">
        <v>823</v>
      </c>
      <c r="D10" s="52">
        <v>743</v>
      </c>
      <c r="E10" s="52">
        <v>705</v>
      </c>
      <c r="F10" s="24">
        <v>643</v>
      </c>
      <c r="G10" s="24">
        <v>736</v>
      </c>
      <c r="H10" s="24">
        <v>827</v>
      </c>
      <c r="I10" s="8">
        <f t="shared" si="0"/>
        <v>4</v>
      </c>
      <c r="J10" s="9">
        <f t="shared" si="1"/>
        <v>0.48602673147023084</v>
      </c>
    </row>
    <row r="11" spans="1:10" ht="15" customHeight="1" x14ac:dyDescent="0.35">
      <c r="B11" s="7" t="s">
        <v>4</v>
      </c>
      <c r="C11" s="52">
        <v>2362</v>
      </c>
      <c r="D11" s="52" t="s">
        <v>512</v>
      </c>
      <c r="E11" s="52" t="s">
        <v>512</v>
      </c>
      <c r="F11" s="24">
        <v>1680</v>
      </c>
      <c r="G11" s="24">
        <v>1738</v>
      </c>
      <c r="H11" s="24">
        <v>2099</v>
      </c>
      <c r="I11" s="8">
        <f t="shared" si="0"/>
        <v>-263</v>
      </c>
      <c r="J11" s="9">
        <f t="shared" si="1"/>
        <v>-11.134631668077901</v>
      </c>
    </row>
    <row r="12" spans="1:10" ht="15" customHeight="1" x14ac:dyDescent="0.35">
      <c r="B12" s="7" t="s">
        <v>5</v>
      </c>
      <c r="C12" s="52">
        <v>1589</v>
      </c>
      <c r="D12" s="52" t="s">
        <v>513</v>
      </c>
      <c r="E12" s="52" t="s">
        <v>514</v>
      </c>
      <c r="F12" s="24">
        <v>1336</v>
      </c>
      <c r="G12" s="24">
        <v>1300</v>
      </c>
      <c r="H12" s="24">
        <v>1237</v>
      </c>
      <c r="I12" s="8">
        <f t="shared" si="0"/>
        <v>-352</v>
      </c>
      <c r="J12" s="9">
        <f t="shared" si="1"/>
        <v>-22.152297042164886</v>
      </c>
    </row>
    <row r="13" spans="1:10" ht="15" customHeight="1" x14ac:dyDescent="0.35">
      <c r="B13" s="7" t="s">
        <v>6</v>
      </c>
      <c r="C13" s="52">
        <v>222</v>
      </c>
      <c r="D13" s="52">
        <v>176</v>
      </c>
      <c r="E13" s="52">
        <v>241</v>
      </c>
      <c r="F13" s="24">
        <v>239</v>
      </c>
      <c r="G13" s="24">
        <v>265</v>
      </c>
      <c r="H13" s="24">
        <v>300</v>
      </c>
      <c r="I13" s="8">
        <f t="shared" si="0"/>
        <v>78</v>
      </c>
      <c r="J13" s="9">
        <f t="shared" si="1"/>
        <v>35.135135135135137</v>
      </c>
    </row>
    <row r="14" spans="1:10" ht="15" customHeight="1" x14ac:dyDescent="0.35">
      <c r="B14" s="7" t="s">
        <v>7</v>
      </c>
      <c r="C14" s="52">
        <v>141</v>
      </c>
      <c r="D14" s="52">
        <v>117</v>
      </c>
      <c r="E14" s="52">
        <v>124</v>
      </c>
      <c r="F14" s="24">
        <v>111</v>
      </c>
      <c r="G14" s="24">
        <v>131</v>
      </c>
      <c r="H14" s="24">
        <v>590</v>
      </c>
      <c r="I14" s="8">
        <f t="shared" si="0"/>
        <v>449</v>
      </c>
      <c r="J14" s="9">
        <f t="shared" si="1"/>
        <v>318.43971631205676</v>
      </c>
    </row>
    <row r="15" spans="1:10" ht="15" customHeight="1" x14ac:dyDescent="0.35">
      <c r="B15" s="7" t="s">
        <v>8</v>
      </c>
      <c r="C15" s="52">
        <v>278</v>
      </c>
      <c r="D15" s="52">
        <v>263</v>
      </c>
      <c r="E15" s="52">
        <v>287</v>
      </c>
      <c r="F15" s="24">
        <v>239</v>
      </c>
      <c r="G15" s="24">
        <v>234</v>
      </c>
      <c r="H15" s="24">
        <v>287</v>
      </c>
      <c r="I15" s="8">
        <f t="shared" si="0"/>
        <v>9</v>
      </c>
      <c r="J15" s="9">
        <f t="shared" si="1"/>
        <v>3.2374100719424459</v>
      </c>
    </row>
    <row r="16" spans="1:10" ht="15" customHeight="1" x14ac:dyDescent="0.35">
      <c r="B16" s="7" t="s">
        <v>9</v>
      </c>
      <c r="C16" s="52">
        <v>33</v>
      </c>
      <c r="D16" s="52">
        <v>16</v>
      </c>
      <c r="E16" s="52">
        <v>16</v>
      </c>
      <c r="F16" s="24">
        <v>22</v>
      </c>
      <c r="G16" s="24">
        <v>26</v>
      </c>
      <c r="H16" s="24">
        <v>20</v>
      </c>
      <c r="I16" s="8">
        <f t="shared" si="0"/>
        <v>-13</v>
      </c>
      <c r="J16" s="9">
        <f t="shared" si="1"/>
        <v>-39.393939393939391</v>
      </c>
    </row>
    <row r="17" spans="1:11" ht="15" customHeight="1" x14ac:dyDescent="0.35">
      <c r="B17" s="7" t="s">
        <v>10</v>
      </c>
      <c r="C17" s="52">
        <v>167</v>
      </c>
      <c r="D17" s="52">
        <v>153</v>
      </c>
      <c r="E17" s="52">
        <v>151</v>
      </c>
      <c r="F17" s="24">
        <v>156</v>
      </c>
      <c r="G17" s="24">
        <v>188</v>
      </c>
      <c r="H17" s="24">
        <v>174</v>
      </c>
      <c r="I17" s="8">
        <f t="shared" si="0"/>
        <v>7</v>
      </c>
      <c r="J17" s="9">
        <f t="shared" si="1"/>
        <v>4.1916167664670656</v>
      </c>
    </row>
    <row r="18" spans="1:11" ht="15" customHeight="1" x14ac:dyDescent="0.35">
      <c r="B18" s="7" t="s">
        <v>11</v>
      </c>
      <c r="C18" s="52">
        <v>131</v>
      </c>
      <c r="D18" s="52">
        <v>132</v>
      </c>
      <c r="E18" s="52">
        <v>115</v>
      </c>
      <c r="F18" s="24">
        <v>117</v>
      </c>
      <c r="G18" s="24">
        <v>111</v>
      </c>
      <c r="H18" s="24">
        <v>148</v>
      </c>
      <c r="I18" s="8">
        <f t="shared" si="0"/>
        <v>17</v>
      </c>
      <c r="J18" s="9">
        <f t="shared" si="1"/>
        <v>12.977099236641221</v>
      </c>
    </row>
    <row r="19" spans="1:11" ht="15" customHeight="1" x14ac:dyDescent="0.35">
      <c r="B19" s="7" t="s">
        <v>12</v>
      </c>
      <c r="C19" s="52">
        <v>256</v>
      </c>
      <c r="D19" s="52">
        <v>176</v>
      </c>
      <c r="E19" s="52">
        <v>170</v>
      </c>
      <c r="F19" s="24">
        <v>163</v>
      </c>
      <c r="G19" s="24">
        <v>205</v>
      </c>
      <c r="H19" s="24">
        <v>247</v>
      </c>
      <c r="I19" s="8">
        <f t="shared" si="0"/>
        <v>-9</v>
      </c>
      <c r="J19" s="9">
        <f t="shared" si="1"/>
        <v>-3.515625</v>
      </c>
    </row>
    <row r="20" spans="1:11" ht="15" customHeight="1" x14ac:dyDescent="0.35">
      <c r="B20" s="7" t="s">
        <v>24</v>
      </c>
      <c r="C20" s="52">
        <v>750</v>
      </c>
      <c r="D20" s="52">
        <v>706</v>
      </c>
      <c r="E20" s="52">
        <v>699</v>
      </c>
      <c r="F20" s="24">
        <v>663</v>
      </c>
      <c r="G20" s="24">
        <v>716</v>
      </c>
      <c r="H20" s="24">
        <v>1049</v>
      </c>
      <c r="I20" s="8">
        <f t="shared" si="0"/>
        <v>299</v>
      </c>
      <c r="J20" s="9">
        <f t="shared" si="1"/>
        <v>39.866666666666667</v>
      </c>
    </row>
    <row r="21" spans="1:11" ht="15" customHeight="1" x14ac:dyDescent="0.35">
      <c r="B21" s="7" t="s">
        <v>13</v>
      </c>
      <c r="C21" s="52">
        <v>248</v>
      </c>
      <c r="D21" s="52">
        <v>172</v>
      </c>
      <c r="E21" s="52">
        <v>170</v>
      </c>
      <c r="F21" s="24">
        <v>167</v>
      </c>
      <c r="G21" s="24">
        <v>187</v>
      </c>
      <c r="H21" s="24">
        <v>190</v>
      </c>
      <c r="I21" s="8">
        <f t="shared" si="0"/>
        <v>-58</v>
      </c>
      <c r="J21" s="9">
        <f t="shared" si="1"/>
        <v>-23.387096774193548</v>
      </c>
    </row>
    <row r="22" spans="1:11" ht="15" customHeight="1" x14ac:dyDescent="0.35">
      <c r="B22" s="7" t="s">
        <v>14</v>
      </c>
      <c r="C22" s="52">
        <v>76</v>
      </c>
      <c r="D22" s="52">
        <v>74</v>
      </c>
      <c r="E22" s="52">
        <v>56</v>
      </c>
      <c r="F22" s="24">
        <v>51</v>
      </c>
      <c r="G22" s="24">
        <v>76</v>
      </c>
      <c r="H22" s="24">
        <v>86</v>
      </c>
      <c r="I22" s="8">
        <f t="shared" si="0"/>
        <v>10</v>
      </c>
      <c r="J22" s="9">
        <f t="shared" si="1"/>
        <v>13.157894736842104</v>
      </c>
    </row>
    <row r="23" spans="1:11" ht="15" customHeight="1" x14ac:dyDescent="0.35">
      <c r="B23" s="7" t="s">
        <v>15</v>
      </c>
      <c r="C23" s="52">
        <v>434</v>
      </c>
      <c r="D23" s="52">
        <v>486</v>
      </c>
      <c r="E23" s="52">
        <v>510</v>
      </c>
      <c r="F23" s="24">
        <v>387</v>
      </c>
      <c r="G23" s="24">
        <v>387</v>
      </c>
      <c r="H23" s="24">
        <v>479</v>
      </c>
      <c r="I23" s="8">
        <f t="shared" si="0"/>
        <v>45</v>
      </c>
      <c r="J23" s="9">
        <f t="shared" si="1"/>
        <v>10.368663594470046</v>
      </c>
    </row>
    <row r="24" spans="1:11" ht="15" customHeight="1" x14ac:dyDescent="0.35">
      <c r="B24" s="7" t="s">
        <v>16</v>
      </c>
      <c r="C24" s="52">
        <v>1046</v>
      </c>
      <c r="D24" s="52" t="s">
        <v>515</v>
      </c>
      <c r="E24" s="52" t="s">
        <v>516</v>
      </c>
      <c r="F24" s="24">
        <v>836</v>
      </c>
      <c r="G24" s="24">
        <v>1038</v>
      </c>
      <c r="H24" s="24">
        <v>1283</v>
      </c>
      <c r="I24" s="8">
        <f t="shared" si="0"/>
        <v>237</v>
      </c>
      <c r="J24" s="9">
        <f t="shared" si="1"/>
        <v>22.657743785850862</v>
      </c>
    </row>
    <row r="25" spans="1:11" ht="15" customHeight="1" x14ac:dyDescent="0.35">
      <c r="B25" s="7" t="s">
        <v>17</v>
      </c>
      <c r="C25" s="52">
        <v>674</v>
      </c>
      <c r="D25" s="52">
        <v>612</v>
      </c>
      <c r="E25" s="52">
        <v>583</v>
      </c>
      <c r="F25" s="24">
        <v>542</v>
      </c>
      <c r="G25" s="24">
        <v>556</v>
      </c>
      <c r="H25" s="24">
        <v>737</v>
      </c>
      <c r="I25" s="8">
        <f t="shared" si="0"/>
        <v>63</v>
      </c>
      <c r="J25" s="9">
        <f t="shared" si="1"/>
        <v>9.3471810089020764</v>
      </c>
    </row>
    <row r="26" spans="1:11" ht="15" customHeight="1" x14ac:dyDescent="0.35">
      <c r="B26" s="7" t="s">
        <v>18</v>
      </c>
      <c r="C26" s="52">
        <v>400</v>
      </c>
      <c r="D26" s="52">
        <v>408</v>
      </c>
      <c r="E26" s="52">
        <v>403</v>
      </c>
      <c r="F26" s="24">
        <v>418</v>
      </c>
      <c r="G26" s="24">
        <v>453</v>
      </c>
      <c r="H26" s="24">
        <v>548</v>
      </c>
      <c r="I26" s="8">
        <f t="shared" si="0"/>
        <v>148</v>
      </c>
      <c r="J26" s="9">
        <f t="shared" si="1"/>
        <v>37</v>
      </c>
    </row>
    <row r="27" spans="1:11" ht="6" customHeight="1" x14ac:dyDescent="0.35"/>
    <row r="28" spans="1:11" s="1" customFormat="1" ht="21" customHeight="1" x14ac:dyDescent="0.4">
      <c r="A28" s="92" t="s">
        <v>52</v>
      </c>
      <c r="B28" s="92"/>
      <c r="C28" s="92">
        <v>2017</v>
      </c>
      <c r="D28" s="92">
        <v>2018</v>
      </c>
      <c r="E28" s="92">
        <v>2019</v>
      </c>
      <c r="F28" s="90">
        <v>2020</v>
      </c>
      <c r="G28" s="90">
        <v>2021</v>
      </c>
      <c r="H28" s="90" t="s">
        <v>54</v>
      </c>
      <c r="I28" s="92" t="s">
        <v>360</v>
      </c>
      <c r="J28" s="92"/>
    </row>
    <row r="29" spans="1:11" s="1" customFormat="1" ht="21" customHeight="1" x14ac:dyDescent="0.4">
      <c r="A29" s="94"/>
      <c r="B29" s="94"/>
      <c r="C29" s="94"/>
      <c r="D29" s="94"/>
      <c r="E29" s="94"/>
      <c r="F29" s="96"/>
      <c r="G29" s="96"/>
      <c r="H29" s="96"/>
      <c r="I29" s="94"/>
      <c r="J29" s="94"/>
    </row>
    <row r="30" spans="1:11" s="1" customFormat="1" ht="15" customHeight="1" x14ac:dyDescent="0.4">
      <c r="B30" s="4" t="s">
        <v>0</v>
      </c>
      <c r="C30" s="57">
        <v>56.4</v>
      </c>
      <c r="D30" s="57">
        <v>53.1</v>
      </c>
      <c r="E30" s="57">
        <v>51.1</v>
      </c>
      <c r="F30" s="31" t="e">
        <f>F4/#REF!*1000</f>
        <v>#REF!</v>
      </c>
      <c r="G30" s="31" t="e">
        <f>G4/#REF!*1000</f>
        <v>#REF!</v>
      </c>
      <c r="H30" s="31" t="e">
        <f>H4/#REF!*1000</f>
        <v>#REF!</v>
      </c>
      <c r="I30" s="6" t="e">
        <f>H30-C30</f>
        <v>#REF!</v>
      </c>
      <c r="K30" s="39"/>
    </row>
    <row r="31" spans="1:11" ht="15" customHeight="1" x14ac:dyDescent="0.35">
      <c r="B31" s="7" t="s">
        <v>20</v>
      </c>
      <c r="C31" s="52">
        <v>-5</v>
      </c>
      <c r="D31" s="52">
        <v>-3.3</v>
      </c>
      <c r="E31" s="52">
        <v>-2</v>
      </c>
      <c r="F31" s="32">
        <v>-4.9000000000000004</v>
      </c>
      <c r="G31" s="32" t="e">
        <f>G30-F30</f>
        <v>#REF!</v>
      </c>
      <c r="H31" s="32" t="e">
        <f>H30-G30</f>
        <v>#REF!</v>
      </c>
      <c r="I31" s="9"/>
    </row>
    <row r="32" spans="1:11" ht="15" customHeight="1" x14ac:dyDescent="0.35">
      <c r="A32" s="21"/>
      <c r="B32" s="22"/>
      <c r="C32" s="54"/>
      <c r="D32" s="54"/>
      <c r="E32" s="54"/>
      <c r="F32" s="20"/>
      <c r="G32" s="20"/>
      <c r="H32" s="20"/>
      <c r="I32" s="16"/>
      <c r="J32" s="21"/>
    </row>
    <row r="33" spans="2:9" ht="15" customHeight="1" x14ac:dyDescent="0.35">
      <c r="B33" s="7" t="s">
        <v>1</v>
      </c>
      <c r="C33" s="53">
        <v>97.8</v>
      </c>
      <c r="D33" s="53">
        <v>93.4</v>
      </c>
      <c r="E33" s="53">
        <v>90.4</v>
      </c>
      <c r="F33" s="12" t="e">
        <f>F8/#REF!*1000</f>
        <v>#REF!</v>
      </c>
      <c r="G33" s="12" t="e">
        <f>G8/#REF!*1000</f>
        <v>#REF!</v>
      </c>
      <c r="H33" s="12" t="e">
        <f>H8/#REF!*1000</f>
        <v>#REF!</v>
      </c>
      <c r="I33" s="9" t="e">
        <f>H33-C33</f>
        <v>#REF!</v>
      </c>
    </row>
    <row r="34" spans="2:9" ht="15" customHeight="1" x14ac:dyDescent="0.35">
      <c r="B34" s="7" t="s">
        <v>2</v>
      </c>
      <c r="C34" s="52">
        <v>46</v>
      </c>
      <c r="D34" s="52">
        <v>59.5</v>
      </c>
      <c r="E34" s="52">
        <v>48.8</v>
      </c>
      <c r="F34" s="12" t="e">
        <f>F9/#REF!*1000</f>
        <v>#REF!</v>
      </c>
      <c r="G34" s="12" t="e">
        <f>G9/#REF!*1000</f>
        <v>#REF!</v>
      </c>
      <c r="H34" s="12" t="e">
        <f>H9/#REF!*1000</f>
        <v>#REF!</v>
      </c>
      <c r="I34" s="9" t="e">
        <f t="shared" ref="I34:I51" si="2">H34-C34</f>
        <v>#REF!</v>
      </c>
    </row>
    <row r="35" spans="2:9" ht="15" customHeight="1" x14ac:dyDescent="0.35">
      <c r="B35" s="7" t="s">
        <v>3</v>
      </c>
      <c r="C35" s="52">
        <v>48.3</v>
      </c>
      <c r="D35" s="52">
        <v>43.4</v>
      </c>
      <c r="E35" s="52">
        <v>40.700000000000003</v>
      </c>
      <c r="F35" s="12" t="e">
        <f>F10/#REF!*1000</f>
        <v>#REF!</v>
      </c>
      <c r="G35" s="12" t="e">
        <f>G10/#REF!*1000</f>
        <v>#REF!</v>
      </c>
      <c r="H35" s="12" t="e">
        <f>H10/#REF!*1000</f>
        <v>#REF!</v>
      </c>
      <c r="I35" s="9" t="e">
        <f t="shared" si="2"/>
        <v>#REF!</v>
      </c>
    </row>
    <row r="36" spans="2:9" ht="15" customHeight="1" x14ac:dyDescent="0.35">
      <c r="B36" s="7" t="s">
        <v>4</v>
      </c>
      <c r="C36" s="52">
        <v>106.1</v>
      </c>
      <c r="D36" s="52">
        <v>87</v>
      </c>
      <c r="E36" s="52">
        <v>86.3</v>
      </c>
      <c r="F36" s="12" t="e">
        <f>F11/#REF!*1000</f>
        <v>#REF!</v>
      </c>
      <c r="G36" s="12" t="e">
        <f>G11/#REF!*1000</f>
        <v>#REF!</v>
      </c>
      <c r="H36" s="12" t="e">
        <f>H11/#REF!*1000</f>
        <v>#REF!</v>
      </c>
      <c r="I36" s="9" t="e">
        <f t="shared" si="2"/>
        <v>#REF!</v>
      </c>
    </row>
    <row r="37" spans="2:9" ht="15" customHeight="1" x14ac:dyDescent="0.35">
      <c r="B37" s="7" t="s">
        <v>5</v>
      </c>
      <c r="C37" s="52">
        <v>94</v>
      </c>
      <c r="D37" s="52">
        <v>93.5</v>
      </c>
      <c r="E37" s="52">
        <v>82.3</v>
      </c>
      <c r="F37" s="12" t="e">
        <f>F12/#REF!*1000</f>
        <v>#REF!</v>
      </c>
      <c r="G37" s="12" t="e">
        <f>G12/#REF!*1000</f>
        <v>#REF!</v>
      </c>
      <c r="H37" s="12" t="e">
        <f>H12/#REF!*1000</f>
        <v>#REF!</v>
      </c>
      <c r="I37" s="9" t="e">
        <f t="shared" si="2"/>
        <v>#REF!</v>
      </c>
    </row>
    <row r="38" spans="2:9" ht="15" customHeight="1" x14ac:dyDescent="0.35">
      <c r="B38" s="7" t="s">
        <v>6</v>
      </c>
      <c r="C38" s="52">
        <v>32</v>
      </c>
      <c r="D38" s="52">
        <v>25.2</v>
      </c>
      <c r="E38" s="52">
        <v>34.299999999999997</v>
      </c>
      <c r="F38" s="12" t="e">
        <f>F13/#REF!*1000</f>
        <v>#REF!</v>
      </c>
      <c r="G38" s="12" t="e">
        <f>G13/#REF!*1000</f>
        <v>#REF!</v>
      </c>
      <c r="H38" s="12" t="e">
        <f>H13/#REF!*1000</f>
        <v>#REF!</v>
      </c>
      <c r="I38" s="9" t="e">
        <f t="shared" si="2"/>
        <v>#REF!</v>
      </c>
    </row>
    <row r="39" spans="2:9" ht="15" customHeight="1" x14ac:dyDescent="0.35">
      <c r="B39" s="7" t="s">
        <v>7</v>
      </c>
      <c r="C39" s="52">
        <v>40.700000000000003</v>
      </c>
      <c r="D39" s="52">
        <v>33.5</v>
      </c>
      <c r="E39" s="52">
        <v>35</v>
      </c>
      <c r="F39" s="12" t="e">
        <f>F14/#REF!*1000</f>
        <v>#REF!</v>
      </c>
      <c r="G39" s="12" t="e">
        <f>G14/#REF!*1000</f>
        <v>#REF!</v>
      </c>
      <c r="H39" s="12" t="e">
        <f>H14/#REF!*1000</f>
        <v>#REF!</v>
      </c>
      <c r="I39" s="9" t="e">
        <f t="shared" si="2"/>
        <v>#REF!</v>
      </c>
    </row>
    <row r="40" spans="2:9" ht="15" customHeight="1" x14ac:dyDescent="0.35">
      <c r="B40" s="7" t="s">
        <v>8</v>
      </c>
      <c r="C40" s="52">
        <v>38.4</v>
      </c>
      <c r="D40" s="52">
        <v>36.6</v>
      </c>
      <c r="E40" s="52">
        <v>40.1</v>
      </c>
      <c r="F40" s="12" t="e">
        <f>F15/#REF!*1000</f>
        <v>#REF!</v>
      </c>
      <c r="G40" s="12" t="e">
        <f>G15/#REF!*1000</f>
        <v>#REF!</v>
      </c>
      <c r="H40" s="12" t="e">
        <f>H15/#REF!*1000</f>
        <v>#REF!</v>
      </c>
      <c r="I40" s="9" t="e">
        <f t="shared" si="2"/>
        <v>#REF!</v>
      </c>
    </row>
    <row r="41" spans="2:9" ht="15" customHeight="1" x14ac:dyDescent="0.35">
      <c r="B41" s="7" t="s">
        <v>9</v>
      </c>
      <c r="C41" s="52">
        <v>65.099999999999994</v>
      </c>
      <c r="D41" s="52">
        <v>32.1</v>
      </c>
      <c r="E41" s="52">
        <v>32</v>
      </c>
      <c r="F41" s="12" t="e">
        <f>F16/#REF!*1000</f>
        <v>#REF!</v>
      </c>
      <c r="G41" s="12" t="e">
        <f>G16/#REF!*1000</f>
        <v>#REF!</v>
      </c>
      <c r="H41" s="12" t="e">
        <f>H16/#REF!*1000</f>
        <v>#REF!</v>
      </c>
      <c r="I41" s="9" t="e">
        <f t="shared" si="2"/>
        <v>#REF!</v>
      </c>
    </row>
    <row r="42" spans="2:9" ht="15" customHeight="1" x14ac:dyDescent="0.35">
      <c r="B42" s="7" t="s">
        <v>10</v>
      </c>
      <c r="C42" s="52">
        <v>36.4</v>
      </c>
      <c r="D42" s="52">
        <v>33.6</v>
      </c>
      <c r="E42" s="52">
        <v>32.9</v>
      </c>
      <c r="F42" s="12" t="e">
        <f>F17/#REF!*1000</f>
        <v>#REF!</v>
      </c>
      <c r="G42" s="12" t="e">
        <f>G17/#REF!*1000</f>
        <v>#REF!</v>
      </c>
      <c r="H42" s="12" t="e">
        <f>H17/#REF!*1000</f>
        <v>#REF!</v>
      </c>
      <c r="I42" s="9" t="e">
        <f t="shared" si="2"/>
        <v>#REF!</v>
      </c>
    </row>
    <row r="43" spans="2:9" ht="15" customHeight="1" x14ac:dyDescent="0.35">
      <c r="B43" s="7" t="s">
        <v>11</v>
      </c>
      <c r="C43" s="52">
        <v>32.9</v>
      </c>
      <c r="D43" s="52">
        <v>32.700000000000003</v>
      </c>
      <c r="E43" s="52">
        <v>28.6</v>
      </c>
      <c r="F43" s="12" t="e">
        <f>F18/#REF!*1000</f>
        <v>#REF!</v>
      </c>
      <c r="G43" s="12" t="e">
        <f>G18/#REF!*1000</f>
        <v>#REF!</v>
      </c>
      <c r="H43" s="12" t="e">
        <f>H18/#REF!*1000</f>
        <v>#REF!</v>
      </c>
      <c r="I43" s="9" t="e">
        <f t="shared" si="2"/>
        <v>#REF!</v>
      </c>
    </row>
    <row r="44" spans="2:9" ht="15" customHeight="1" x14ac:dyDescent="0.35">
      <c r="B44" s="7" t="s">
        <v>12</v>
      </c>
      <c r="C44" s="52">
        <v>37.1</v>
      </c>
      <c r="D44" s="52">
        <v>25.4</v>
      </c>
      <c r="E44" s="52">
        <v>24.4</v>
      </c>
      <c r="F44" s="12" t="e">
        <f>F19/#REF!*1000</f>
        <v>#REF!</v>
      </c>
      <c r="G44" s="12" t="e">
        <f>G19/#REF!*1000</f>
        <v>#REF!</v>
      </c>
      <c r="H44" s="12" t="e">
        <f>H19/#REF!*1000</f>
        <v>#REF!</v>
      </c>
      <c r="I44" s="9" t="e">
        <f t="shared" si="2"/>
        <v>#REF!</v>
      </c>
    </row>
    <row r="45" spans="2:9" ht="15" customHeight="1" x14ac:dyDescent="0.35">
      <c r="B45" s="7" t="s">
        <v>24</v>
      </c>
      <c r="C45" s="52">
        <v>36.299999999999997</v>
      </c>
      <c r="D45" s="52">
        <v>34.299999999999997</v>
      </c>
      <c r="E45" s="52">
        <v>33.9</v>
      </c>
      <c r="F45" s="12" t="e">
        <f>F20/#REF!*1000</f>
        <v>#REF!</v>
      </c>
      <c r="G45" s="12" t="e">
        <f>G20/#REF!*1000</f>
        <v>#REF!</v>
      </c>
      <c r="H45" s="12" t="e">
        <f>H20/#REF!*1000</f>
        <v>#REF!</v>
      </c>
      <c r="I45" s="9" t="e">
        <f t="shared" si="2"/>
        <v>#REF!</v>
      </c>
    </row>
    <row r="46" spans="2:9" ht="15" customHeight="1" x14ac:dyDescent="0.35">
      <c r="B46" s="7" t="s">
        <v>13</v>
      </c>
      <c r="C46" s="52">
        <v>41</v>
      </c>
      <c r="D46" s="52">
        <v>28.8</v>
      </c>
      <c r="E46" s="52">
        <v>28.8</v>
      </c>
      <c r="F46" s="12" t="e">
        <f>F21/#REF!*1000</f>
        <v>#REF!</v>
      </c>
      <c r="G46" s="12" t="e">
        <f>G21/#REF!*1000</f>
        <v>#REF!</v>
      </c>
      <c r="H46" s="12" t="e">
        <f>H21/#REF!*1000</f>
        <v>#REF!</v>
      </c>
      <c r="I46" s="9" t="e">
        <f t="shared" si="2"/>
        <v>#REF!</v>
      </c>
    </row>
    <row r="47" spans="2:9" ht="15" customHeight="1" x14ac:dyDescent="0.35">
      <c r="B47" s="7" t="s">
        <v>14</v>
      </c>
      <c r="C47" s="52">
        <v>30.4</v>
      </c>
      <c r="D47" s="52">
        <v>29.7</v>
      </c>
      <c r="E47" s="52">
        <v>22.4</v>
      </c>
      <c r="F47" s="12" t="e">
        <f>F22/#REF!*1000</f>
        <v>#REF!</v>
      </c>
      <c r="G47" s="12" t="e">
        <f>G22/#REF!*1000</f>
        <v>#REF!</v>
      </c>
      <c r="H47" s="12" t="e">
        <f>H22/#REF!*1000</f>
        <v>#REF!</v>
      </c>
      <c r="I47" s="9" t="e">
        <f t="shared" si="2"/>
        <v>#REF!</v>
      </c>
    </row>
    <row r="48" spans="2:9" ht="15" customHeight="1" x14ac:dyDescent="0.35">
      <c r="B48" s="7" t="s">
        <v>15</v>
      </c>
      <c r="C48" s="52">
        <v>34</v>
      </c>
      <c r="D48" s="52">
        <v>38.200000000000003</v>
      </c>
      <c r="E48" s="52">
        <v>39.5</v>
      </c>
      <c r="F48" s="12" t="e">
        <f>F23/#REF!*1000</f>
        <v>#REF!</v>
      </c>
      <c r="G48" s="12" t="e">
        <f>G23/#REF!*1000</f>
        <v>#REF!</v>
      </c>
      <c r="H48" s="12" t="e">
        <f>H23/#REF!*1000</f>
        <v>#REF!</v>
      </c>
      <c r="I48" s="9" t="e">
        <f t="shared" si="2"/>
        <v>#REF!</v>
      </c>
    </row>
    <row r="49" spans="1:10" ht="15" customHeight="1" x14ac:dyDescent="0.35">
      <c r="B49" s="7" t="s">
        <v>16</v>
      </c>
      <c r="C49" s="52">
        <v>40.1</v>
      </c>
      <c r="D49" s="52">
        <v>41.8</v>
      </c>
      <c r="E49" s="52">
        <v>39.200000000000003</v>
      </c>
      <c r="F49" s="12" t="e">
        <f>F24/#REF!*1000</f>
        <v>#REF!</v>
      </c>
      <c r="G49" s="12" t="e">
        <f>G24/#REF!*1000</f>
        <v>#REF!</v>
      </c>
      <c r="H49" s="12" t="e">
        <f>H24/#REF!*1000</f>
        <v>#REF!</v>
      </c>
      <c r="I49" s="9" t="e">
        <f t="shared" si="2"/>
        <v>#REF!</v>
      </c>
    </row>
    <row r="50" spans="1:10" ht="15" customHeight="1" x14ac:dyDescent="0.35">
      <c r="B50" s="7" t="s">
        <v>17</v>
      </c>
      <c r="C50" s="52">
        <v>37</v>
      </c>
      <c r="D50" s="52">
        <v>33.9</v>
      </c>
      <c r="E50" s="52">
        <v>32.6</v>
      </c>
      <c r="F50" s="12" t="e">
        <f>F25/#REF!*1000</f>
        <v>#REF!</v>
      </c>
      <c r="G50" s="12" t="e">
        <f>G25/#REF!*1000</f>
        <v>#REF!</v>
      </c>
      <c r="H50" s="12" t="e">
        <f>H25/#REF!*1000</f>
        <v>#REF!</v>
      </c>
      <c r="I50" s="9" t="e">
        <f t="shared" si="2"/>
        <v>#REF!</v>
      </c>
    </row>
    <row r="51" spans="1:10" ht="15" customHeight="1" x14ac:dyDescent="0.35">
      <c r="A51" s="21"/>
      <c r="B51" s="22" t="s">
        <v>18</v>
      </c>
      <c r="C51" s="54">
        <v>25.1</v>
      </c>
      <c r="D51" s="54">
        <v>25.7</v>
      </c>
      <c r="E51" s="54">
        <v>25.4</v>
      </c>
      <c r="F51" s="20" t="e">
        <f>F26/#REF!*1000</f>
        <v>#REF!</v>
      </c>
      <c r="G51" s="20" t="e">
        <f>G26/#REF!*1000</f>
        <v>#REF!</v>
      </c>
      <c r="H51" s="20" t="e">
        <f>H26/#REF!*1000</f>
        <v>#REF!</v>
      </c>
      <c r="I51" s="16" t="e">
        <f t="shared" si="2"/>
        <v>#REF!</v>
      </c>
      <c r="J51" s="21"/>
    </row>
    <row r="52" spans="1:10" ht="15" customHeight="1" x14ac:dyDescent="0.35">
      <c r="B52" s="26" t="s">
        <v>53</v>
      </c>
      <c r="C52" s="62"/>
      <c r="D52" s="62"/>
      <c r="E52" s="62"/>
      <c r="I52" s="13"/>
    </row>
    <row r="53" spans="1:10" ht="15" customHeight="1" x14ac:dyDescent="0.35">
      <c r="B53" s="7" t="s">
        <v>55</v>
      </c>
      <c r="C53" s="7"/>
      <c r="D53" s="7"/>
      <c r="E53" s="7"/>
      <c r="F53" s="13"/>
      <c r="G53" s="13"/>
      <c r="H53" s="13"/>
      <c r="I53" s="13"/>
    </row>
    <row r="54" spans="1:10" ht="15" customHeight="1" x14ac:dyDescent="0.35">
      <c r="B54" s="7" t="s">
        <v>114</v>
      </c>
      <c r="C54" s="7"/>
      <c r="D54" s="7"/>
      <c r="E54" s="7"/>
    </row>
    <row r="55" spans="1:10" ht="15" customHeight="1" x14ac:dyDescent="0.35"/>
  </sheetData>
  <mergeCells count="19">
    <mergeCell ref="A1:J1"/>
    <mergeCell ref="J28:J29"/>
    <mergeCell ref="F2:F3"/>
    <mergeCell ref="G2:G3"/>
    <mergeCell ref="H2:H3"/>
    <mergeCell ref="I2:I3"/>
    <mergeCell ref="J2:J3"/>
    <mergeCell ref="F28:F29"/>
    <mergeCell ref="G28:G29"/>
    <mergeCell ref="H28:H29"/>
    <mergeCell ref="I28:I29"/>
    <mergeCell ref="A2:B3"/>
    <mergeCell ref="A28:B29"/>
    <mergeCell ref="C2:C3"/>
    <mergeCell ref="D2:D3"/>
    <mergeCell ref="E2:E3"/>
    <mergeCell ref="C28:C29"/>
    <mergeCell ref="D28:D29"/>
    <mergeCell ref="E28:E29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M12" sqref="M12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0" s="30" customFormat="1" ht="18" customHeight="1" x14ac:dyDescent="0.4">
      <c r="A1" s="95" t="s">
        <v>110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3" customFormat="1" ht="14.25" customHeight="1" x14ac:dyDescent="0.35">
      <c r="A2" s="90" t="s">
        <v>51</v>
      </c>
      <c r="B2" s="90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</row>
    <row r="3" spans="1:10" s="3" customFormat="1" ht="14.25" customHeight="1" x14ac:dyDescent="0.35">
      <c r="A3" s="96"/>
      <c r="B3" s="96"/>
      <c r="C3" s="91"/>
      <c r="D3" s="91"/>
      <c r="E3" s="91"/>
      <c r="F3" s="96"/>
      <c r="G3" s="96"/>
      <c r="H3" s="96"/>
      <c r="I3" s="94"/>
      <c r="J3" s="94"/>
    </row>
    <row r="4" spans="1:10" s="1" customFormat="1" ht="15" customHeight="1" x14ac:dyDescent="0.4">
      <c r="B4" s="4" t="s">
        <v>0</v>
      </c>
      <c r="C4" s="56">
        <v>13153</v>
      </c>
      <c r="D4" s="56" t="s">
        <v>508</v>
      </c>
      <c r="E4" s="56" t="s">
        <v>509</v>
      </c>
      <c r="F4" s="23">
        <f>SUM(F8:F13)</f>
        <v>10822</v>
      </c>
      <c r="G4" s="23">
        <f>SUM(G8:G13)</f>
        <v>11828</v>
      </c>
      <c r="H4" s="23">
        <f>SUM(H8:H13)</f>
        <v>14106</v>
      </c>
      <c r="I4" s="5">
        <f>H4-C4</f>
        <v>953</v>
      </c>
      <c r="J4" s="6">
        <f>I4/C4*100</f>
        <v>7.2454953242606246</v>
      </c>
    </row>
    <row r="5" spans="1:10" s="1" customFormat="1" ht="15" customHeight="1" x14ac:dyDescent="0.4">
      <c r="B5" s="7" t="s">
        <v>20</v>
      </c>
      <c r="C5" s="52">
        <v>-1182</v>
      </c>
      <c r="D5" s="52">
        <v>-726</v>
      </c>
      <c r="E5" s="52">
        <v>-451</v>
      </c>
      <c r="F5" s="27">
        <v>-1154</v>
      </c>
      <c r="G5" s="27">
        <f>G4-F4</f>
        <v>1006</v>
      </c>
      <c r="H5" s="27">
        <f>H4-G4</f>
        <v>2278</v>
      </c>
      <c r="I5" s="8"/>
      <c r="J5" s="9"/>
    </row>
    <row r="6" spans="1:10" s="1" customFormat="1" ht="15" customHeight="1" x14ac:dyDescent="0.4">
      <c r="B6" s="17" t="s">
        <v>21</v>
      </c>
      <c r="C6" s="52">
        <v>-8.1999999999999993</v>
      </c>
      <c r="D6" s="52">
        <v>-5.5</v>
      </c>
      <c r="E6" s="52">
        <v>-3.6</v>
      </c>
      <c r="F6" s="28">
        <v>-9.6</v>
      </c>
      <c r="G6" s="28">
        <f>G5/F4*100</f>
        <v>9.2958787654777311</v>
      </c>
      <c r="H6" s="28">
        <f>H5/G4*100</f>
        <v>19.259384511329049</v>
      </c>
      <c r="I6" s="18"/>
      <c r="J6" s="19"/>
    </row>
    <row r="7" spans="1:10" s="1" customFormat="1" ht="15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</row>
    <row r="8" spans="1:10" ht="15" customHeight="1" x14ac:dyDescent="0.35">
      <c r="B8" s="7" t="s">
        <v>84</v>
      </c>
      <c r="C8" s="53">
        <v>835</v>
      </c>
      <c r="D8" s="53">
        <v>810</v>
      </c>
      <c r="E8" s="53">
        <v>775</v>
      </c>
      <c r="F8" s="24">
        <v>712</v>
      </c>
      <c r="G8" s="24">
        <v>858</v>
      </c>
      <c r="H8" s="24">
        <v>921</v>
      </c>
      <c r="I8" s="8">
        <f>H8-C8</f>
        <v>86</v>
      </c>
      <c r="J8" s="9">
        <f>I8/C8*100</f>
        <v>10.299401197604791</v>
      </c>
    </row>
    <row r="9" spans="1:10" ht="15" customHeight="1" x14ac:dyDescent="0.35">
      <c r="B9" s="7" t="s">
        <v>85</v>
      </c>
      <c r="C9" s="52">
        <v>1051</v>
      </c>
      <c r="D9" s="52">
        <v>967</v>
      </c>
      <c r="E9" s="52">
        <v>1019</v>
      </c>
      <c r="F9" s="24">
        <v>960</v>
      </c>
      <c r="G9" s="24">
        <v>1016</v>
      </c>
      <c r="H9" s="24">
        <v>1711</v>
      </c>
      <c r="I9" s="8">
        <f t="shared" ref="I9:I21" si="0">H9-C9</f>
        <v>660</v>
      </c>
      <c r="J9" s="9">
        <f t="shared" ref="J9:J21" si="1">I9/C9*100</f>
        <v>62.797335870599426</v>
      </c>
    </row>
    <row r="10" spans="1:10" ht="15" customHeight="1" x14ac:dyDescent="0.35">
      <c r="B10" s="7" t="s">
        <v>86</v>
      </c>
      <c r="C10" s="52">
        <v>8764</v>
      </c>
      <c r="D10" s="52">
        <v>8243</v>
      </c>
      <c r="E10" s="52">
        <v>7785</v>
      </c>
      <c r="F10" s="24">
        <v>6926</v>
      </c>
      <c r="G10" s="24">
        <v>7552</v>
      </c>
      <c r="H10" s="24">
        <v>8456</v>
      </c>
      <c r="I10" s="8">
        <f t="shared" si="0"/>
        <v>-308</v>
      </c>
      <c r="J10" s="9">
        <f t="shared" si="1"/>
        <v>-3.5143769968051117</v>
      </c>
    </row>
    <row r="11" spans="1:10" ht="15" customHeight="1" x14ac:dyDescent="0.35">
      <c r="B11" s="7" t="s">
        <v>87</v>
      </c>
      <c r="C11" s="52">
        <v>2009</v>
      </c>
      <c r="D11" s="52">
        <v>1898</v>
      </c>
      <c r="E11" s="52">
        <v>1874</v>
      </c>
      <c r="F11" s="24">
        <v>1722</v>
      </c>
      <c r="G11" s="24">
        <v>1852</v>
      </c>
      <c r="H11" s="24">
        <v>2222</v>
      </c>
      <c r="I11" s="8">
        <f t="shared" si="0"/>
        <v>213</v>
      </c>
      <c r="J11" s="9">
        <f t="shared" si="1"/>
        <v>10.602289696366352</v>
      </c>
    </row>
    <row r="12" spans="1:10" ht="15" customHeight="1" x14ac:dyDescent="0.35">
      <c r="B12" s="7" t="s">
        <v>88</v>
      </c>
      <c r="C12" s="52">
        <v>344</v>
      </c>
      <c r="D12" s="52">
        <v>354</v>
      </c>
      <c r="E12" s="52">
        <v>329</v>
      </c>
      <c r="F12" s="24">
        <v>287</v>
      </c>
      <c r="G12" s="24">
        <v>319</v>
      </c>
      <c r="H12" s="24">
        <v>535</v>
      </c>
      <c r="I12" s="8">
        <f t="shared" si="0"/>
        <v>191</v>
      </c>
      <c r="J12" s="9">
        <f t="shared" si="1"/>
        <v>55.52325581395349</v>
      </c>
    </row>
    <row r="13" spans="1:10" ht="15" customHeight="1" x14ac:dyDescent="0.35">
      <c r="B13" s="7" t="s">
        <v>89</v>
      </c>
      <c r="C13" s="52">
        <v>150</v>
      </c>
      <c r="D13" s="52">
        <v>155</v>
      </c>
      <c r="E13" s="52">
        <v>194</v>
      </c>
      <c r="F13" s="24">
        <v>215</v>
      </c>
      <c r="G13" s="24">
        <v>231</v>
      </c>
      <c r="H13" s="24">
        <v>261</v>
      </c>
      <c r="I13" s="8">
        <f t="shared" si="0"/>
        <v>111</v>
      </c>
      <c r="J13" s="9">
        <f t="shared" si="1"/>
        <v>74</v>
      </c>
    </row>
    <row r="14" spans="1:10" ht="15" customHeight="1" x14ac:dyDescent="0.35">
      <c r="B14" s="7"/>
      <c r="C14" s="52"/>
      <c r="D14" s="52"/>
      <c r="E14" s="52"/>
      <c r="F14" s="24"/>
      <c r="G14" s="24"/>
      <c r="H14" s="24"/>
      <c r="I14" s="8"/>
      <c r="J14" s="9"/>
    </row>
    <row r="15" spans="1:10" ht="15" customHeight="1" x14ac:dyDescent="0.35">
      <c r="B15" s="64" t="s">
        <v>90</v>
      </c>
      <c r="C15" s="53">
        <v>31.2</v>
      </c>
      <c r="D15" s="53">
        <v>31.3</v>
      </c>
      <c r="E15" s="53">
        <v>31.5</v>
      </c>
      <c r="F15" s="65">
        <v>31.8</v>
      </c>
      <c r="G15" s="65">
        <v>31.6</v>
      </c>
      <c r="H15" s="65">
        <v>32</v>
      </c>
      <c r="I15" s="61">
        <f t="shared" si="0"/>
        <v>0.80000000000000071</v>
      </c>
      <c r="J15" s="61">
        <f t="shared" si="1"/>
        <v>2.5641025641025665</v>
      </c>
    </row>
    <row r="16" spans="1:10" s="1" customFormat="1" ht="15" customHeight="1" x14ac:dyDescent="0.4">
      <c r="A16" s="40"/>
      <c r="B16" s="14"/>
      <c r="C16" s="54"/>
      <c r="D16" s="54"/>
      <c r="E16" s="54"/>
      <c r="F16" s="14"/>
      <c r="G16" s="14"/>
      <c r="H16" s="14"/>
      <c r="I16" s="8"/>
      <c r="J16" s="9"/>
    </row>
    <row r="17" spans="1:10" ht="15" customHeight="1" x14ac:dyDescent="0.35">
      <c r="B17" s="7" t="s">
        <v>91</v>
      </c>
      <c r="C17" s="53">
        <v>5650</v>
      </c>
      <c r="D17" s="53">
        <v>5355</v>
      </c>
      <c r="E17" s="53">
        <v>5182</v>
      </c>
      <c r="F17" s="24">
        <v>4893</v>
      </c>
      <c r="G17" s="24">
        <v>5347</v>
      </c>
      <c r="H17" s="24">
        <v>7073</v>
      </c>
      <c r="I17" s="63">
        <f t="shared" si="0"/>
        <v>1423</v>
      </c>
      <c r="J17" s="61">
        <f t="shared" si="1"/>
        <v>25.185840707964601</v>
      </c>
    </row>
    <row r="18" spans="1:10" ht="15" customHeight="1" x14ac:dyDescent="0.35">
      <c r="B18" s="7" t="s">
        <v>92</v>
      </c>
      <c r="C18" s="52">
        <v>7503</v>
      </c>
      <c r="D18" s="52">
        <v>7072</v>
      </c>
      <c r="E18" s="52">
        <v>6794</v>
      </c>
      <c r="F18" s="24">
        <v>5929</v>
      </c>
      <c r="G18" s="24">
        <v>6481</v>
      </c>
      <c r="H18" s="24">
        <v>7033</v>
      </c>
      <c r="I18" s="8">
        <f t="shared" si="0"/>
        <v>-470</v>
      </c>
      <c r="J18" s="9">
        <f t="shared" si="1"/>
        <v>-6.2641610022657597</v>
      </c>
    </row>
    <row r="19" spans="1:10" s="1" customFormat="1" ht="15" customHeight="1" x14ac:dyDescent="0.4">
      <c r="A19" s="40"/>
      <c r="B19" s="14"/>
      <c r="C19" s="54"/>
      <c r="D19" s="54"/>
      <c r="E19" s="54"/>
      <c r="F19" s="14"/>
      <c r="G19" s="14"/>
      <c r="H19" s="14"/>
      <c r="I19" s="8"/>
      <c r="J19" s="9"/>
    </row>
    <row r="20" spans="1:10" ht="15" customHeight="1" x14ac:dyDescent="0.35">
      <c r="B20" s="7" t="s">
        <v>93</v>
      </c>
      <c r="C20" s="53">
        <v>6842</v>
      </c>
      <c r="D20" s="53">
        <v>6157</v>
      </c>
      <c r="E20" s="53">
        <v>6149</v>
      </c>
      <c r="F20" s="24">
        <v>5882</v>
      </c>
      <c r="G20" s="24">
        <v>6340</v>
      </c>
      <c r="H20" s="24">
        <v>5884</v>
      </c>
      <c r="I20" s="63">
        <f t="shared" si="0"/>
        <v>-958</v>
      </c>
      <c r="J20" s="61">
        <f t="shared" si="1"/>
        <v>-14.00175387313651</v>
      </c>
    </row>
    <row r="21" spans="1:10" ht="15" customHeight="1" x14ac:dyDescent="0.35">
      <c r="B21" s="7" t="s">
        <v>94</v>
      </c>
      <c r="C21" s="52">
        <v>6311</v>
      </c>
      <c r="D21" s="52">
        <v>6270</v>
      </c>
      <c r="E21" s="52">
        <v>5827</v>
      </c>
      <c r="F21" s="24">
        <v>4940</v>
      </c>
      <c r="G21" s="24">
        <v>5488</v>
      </c>
      <c r="H21" s="24">
        <v>8222</v>
      </c>
      <c r="I21" s="8">
        <f t="shared" si="0"/>
        <v>1911</v>
      </c>
      <c r="J21" s="9">
        <f t="shared" si="1"/>
        <v>30.280462684202185</v>
      </c>
    </row>
    <row r="22" spans="1:10" ht="15" customHeight="1" x14ac:dyDescent="0.35"/>
    <row r="23" spans="1:10" s="1" customFormat="1" ht="21" customHeight="1" x14ac:dyDescent="0.4">
      <c r="A23" s="92" t="s">
        <v>147</v>
      </c>
      <c r="B23" s="92"/>
      <c r="C23" s="92">
        <v>2017</v>
      </c>
      <c r="D23" s="92">
        <v>2018</v>
      </c>
      <c r="E23" s="92">
        <v>2019</v>
      </c>
      <c r="F23" s="90">
        <v>2020</v>
      </c>
      <c r="G23" s="90">
        <v>2021</v>
      </c>
      <c r="H23" s="90">
        <v>2022</v>
      </c>
      <c r="I23" s="92" t="s">
        <v>193</v>
      </c>
      <c r="J23" s="92"/>
    </row>
    <row r="24" spans="1:10" s="1" customFormat="1" ht="21" customHeight="1" x14ac:dyDescent="0.4">
      <c r="A24" s="94"/>
      <c r="B24" s="94"/>
      <c r="C24" s="94"/>
      <c r="D24" s="94"/>
      <c r="E24" s="94"/>
      <c r="F24" s="96"/>
      <c r="G24" s="96"/>
      <c r="H24" s="96"/>
      <c r="I24" s="94"/>
      <c r="J24" s="94"/>
    </row>
    <row r="25" spans="1:10" ht="15" customHeight="1" x14ac:dyDescent="0.35">
      <c r="B25" s="7" t="s">
        <v>95</v>
      </c>
      <c r="C25" s="52">
        <v>6.3</v>
      </c>
      <c r="D25" s="52">
        <v>6.5</v>
      </c>
      <c r="E25" s="52">
        <v>6.5</v>
      </c>
      <c r="F25" s="37">
        <f>F8/F$4*100</f>
        <v>6.5791905377933837</v>
      </c>
      <c r="G25" s="37">
        <f t="shared" ref="G25:H25" si="2">G8/G$4*100</f>
        <v>7.2539736219141018</v>
      </c>
      <c r="H25" s="37">
        <f t="shared" si="2"/>
        <v>6.5291365376435557</v>
      </c>
      <c r="I25" s="9">
        <f>H25-C25</f>
        <v>0.2291365376435559</v>
      </c>
      <c r="J25" s="9"/>
    </row>
    <row r="26" spans="1:10" ht="15" customHeight="1" x14ac:dyDescent="0.35">
      <c r="B26" s="7" t="s">
        <v>96</v>
      </c>
      <c r="C26" s="52">
        <v>8</v>
      </c>
      <c r="D26" s="52">
        <v>7.8</v>
      </c>
      <c r="E26" s="52">
        <v>8.5</v>
      </c>
      <c r="F26" s="37">
        <f t="shared" ref="F26:H30" si="3">F9/F$4*100</f>
        <v>8.8708187026427652</v>
      </c>
      <c r="G26" s="37">
        <f t="shared" si="3"/>
        <v>8.5897869462292853</v>
      </c>
      <c r="H26" s="37">
        <f t="shared" si="3"/>
        <v>12.129590245285694</v>
      </c>
      <c r="I26" s="9">
        <f t="shared" ref="I26:I36" si="4">H26-C26</f>
        <v>4.1295902452856943</v>
      </c>
      <c r="J26" s="9"/>
    </row>
    <row r="27" spans="1:10" ht="15" customHeight="1" x14ac:dyDescent="0.35">
      <c r="B27" s="7" t="s">
        <v>97</v>
      </c>
      <c r="C27" s="52">
        <v>66.599999999999994</v>
      </c>
      <c r="D27" s="52">
        <v>66.3</v>
      </c>
      <c r="E27" s="52">
        <v>65</v>
      </c>
      <c r="F27" s="37">
        <f t="shared" si="3"/>
        <v>63.999260765108112</v>
      </c>
      <c r="G27" s="37">
        <f t="shared" si="3"/>
        <v>63.848495096381463</v>
      </c>
      <c r="H27" s="37">
        <f t="shared" si="3"/>
        <v>59.946122217496104</v>
      </c>
      <c r="I27" s="9">
        <f t="shared" si="4"/>
        <v>-6.6538777825038906</v>
      </c>
      <c r="J27" s="9"/>
    </row>
    <row r="28" spans="1:10" ht="15" customHeight="1" x14ac:dyDescent="0.35">
      <c r="B28" s="7" t="s">
        <v>98</v>
      </c>
      <c r="C28" s="52">
        <v>15.3</v>
      </c>
      <c r="D28" s="52">
        <v>15.3</v>
      </c>
      <c r="E28" s="52">
        <v>15.6</v>
      </c>
      <c r="F28" s="37">
        <f t="shared" si="3"/>
        <v>15.91203104786546</v>
      </c>
      <c r="G28" s="37">
        <f t="shared" si="3"/>
        <v>15.657761244504565</v>
      </c>
      <c r="H28" s="37">
        <f t="shared" si="3"/>
        <v>15.752162200482065</v>
      </c>
      <c r="I28" s="9">
        <f t="shared" si="4"/>
        <v>0.45216220048206424</v>
      </c>
      <c r="J28" s="9"/>
    </row>
    <row r="29" spans="1:10" ht="15" customHeight="1" x14ac:dyDescent="0.35">
      <c r="B29" s="7" t="s">
        <v>99</v>
      </c>
      <c r="C29" s="52">
        <v>2.6</v>
      </c>
      <c r="D29" s="52">
        <v>2.8</v>
      </c>
      <c r="E29" s="52">
        <v>2.7</v>
      </c>
      <c r="F29" s="37">
        <f t="shared" si="3"/>
        <v>2.652005174644243</v>
      </c>
      <c r="G29" s="37">
        <f t="shared" si="3"/>
        <v>2.6969901927629354</v>
      </c>
      <c r="H29" s="37">
        <f t="shared" si="3"/>
        <v>3.7927123209981568</v>
      </c>
      <c r="I29" s="9">
        <f t="shared" si="4"/>
        <v>1.1927123209981567</v>
      </c>
      <c r="J29" s="9"/>
    </row>
    <row r="30" spans="1:10" ht="15" customHeight="1" x14ac:dyDescent="0.35">
      <c r="B30" s="7" t="s">
        <v>100</v>
      </c>
      <c r="C30" s="52">
        <v>1.1000000000000001</v>
      </c>
      <c r="D30" s="52">
        <v>1.2</v>
      </c>
      <c r="E30" s="52">
        <v>1.6</v>
      </c>
      <c r="F30" s="37">
        <f t="shared" si="3"/>
        <v>1.9866937719460358</v>
      </c>
      <c r="G30" s="37">
        <f t="shared" si="3"/>
        <v>1.952992898207643</v>
      </c>
      <c r="H30" s="37">
        <f t="shared" si="3"/>
        <v>1.8502764780944279</v>
      </c>
      <c r="I30" s="9">
        <f t="shared" si="4"/>
        <v>0.75027647809442777</v>
      </c>
      <c r="J30" s="9"/>
    </row>
    <row r="31" spans="1:10" s="1" customFormat="1" ht="15" customHeight="1" x14ac:dyDescent="0.4">
      <c r="A31" s="40"/>
      <c r="B31" s="14"/>
      <c r="C31" s="54"/>
      <c r="D31" s="54"/>
      <c r="E31" s="54"/>
      <c r="F31" s="14"/>
      <c r="G31" s="14"/>
      <c r="H31" s="14"/>
      <c r="I31" s="9"/>
      <c r="J31" s="16"/>
    </row>
    <row r="32" spans="1:10" ht="15" customHeight="1" x14ac:dyDescent="0.35">
      <c r="B32" s="7" t="s">
        <v>104</v>
      </c>
      <c r="C32" s="53">
        <v>43</v>
      </c>
      <c r="D32" s="53">
        <v>43.1</v>
      </c>
      <c r="E32" s="53">
        <v>43.3</v>
      </c>
      <c r="F32" s="37">
        <f>F17/F$4*100</f>
        <v>45.213454075032338</v>
      </c>
      <c r="G32" s="37">
        <f t="shared" ref="G32:H32" si="5">G17/G$4*100</f>
        <v>45.206290158944881</v>
      </c>
      <c r="H32" s="37">
        <f t="shared" si="5"/>
        <v>50.141783638168157</v>
      </c>
      <c r="I32" s="61">
        <f t="shared" si="4"/>
        <v>7.1417836381681568</v>
      </c>
      <c r="J32" s="9"/>
    </row>
    <row r="33" spans="1:10" ht="15" customHeight="1" x14ac:dyDescent="0.35">
      <c r="B33" s="7" t="s">
        <v>105</v>
      </c>
      <c r="C33" s="52">
        <v>57</v>
      </c>
      <c r="D33" s="52">
        <v>56.9</v>
      </c>
      <c r="E33" s="52">
        <v>56.7</v>
      </c>
      <c r="F33" s="37">
        <f>F18/F$4*100</f>
        <v>54.786545924967655</v>
      </c>
      <c r="G33" s="37">
        <f t="shared" ref="G33:H33" si="6">G18/G$4*100</f>
        <v>54.793709841055126</v>
      </c>
      <c r="H33" s="37">
        <f t="shared" si="6"/>
        <v>49.858216361831843</v>
      </c>
      <c r="I33" s="9">
        <f t="shared" si="4"/>
        <v>-7.1417836381681568</v>
      </c>
      <c r="J33" s="9"/>
    </row>
    <row r="34" spans="1:10" s="1" customFormat="1" ht="15" customHeight="1" x14ac:dyDescent="0.4">
      <c r="A34" s="40"/>
      <c r="B34" s="14"/>
      <c r="C34" s="54"/>
      <c r="D34" s="54"/>
      <c r="E34" s="54"/>
      <c r="F34" s="14"/>
      <c r="G34" s="14"/>
      <c r="H34" s="14"/>
      <c r="I34" s="9"/>
      <c r="J34" s="16"/>
    </row>
    <row r="35" spans="1:10" ht="15" customHeight="1" x14ac:dyDescent="0.35">
      <c r="B35" s="7" t="s">
        <v>117</v>
      </c>
      <c r="C35" s="53">
        <v>52</v>
      </c>
      <c r="D35" s="53">
        <v>49.5</v>
      </c>
      <c r="E35" s="53">
        <v>51.3</v>
      </c>
      <c r="F35" s="37">
        <f>F20/F$4*100</f>
        <v>54.352245425984101</v>
      </c>
      <c r="G35" s="37">
        <f t="shared" ref="G35:H35" si="7">G20/G$4*100</f>
        <v>53.601623266824483</v>
      </c>
      <c r="H35" s="37">
        <f t="shared" si="7"/>
        <v>41.712746349071317</v>
      </c>
      <c r="I35" s="61">
        <f t="shared" si="4"/>
        <v>-10.287253650928683</v>
      </c>
      <c r="J35" s="9"/>
    </row>
    <row r="36" spans="1:10" ht="15" customHeight="1" x14ac:dyDescent="0.35">
      <c r="B36" s="7" t="s">
        <v>118</v>
      </c>
      <c r="C36" s="54">
        <v>48</v>
      </c>
      <c r="D36" s="54">
        <v>50.5</v>
      </c>
      <c r="E36" s="54">
        <v>48.7</v>
      </c>
      <c r="F36" s="37">
        <f>F21/F$4*100</f>
        <v>45.647754574015892</v>
      </c>
      <c r="G36" s="37">
        <f t="shared" ref="G36:H36" si="8">G21/G$4*100</f>
        <v>46.398376733175517</v>
      </c>
      <c r="H36" s="37">
        <f t="shared" si="8"/>
        <v>58.287253650928683</v>
      </c>
      <c r="I36" s="9">
        <f t="shared" si="4"/>
        <v>10.287253650928683</v>
      </c>
      <c r="J36" s="9"/>
    </row>
    <row r="37" spans="1:10" ht="15" customHeight="1" x14ac:dyDescent="0.35">
      <c r="A37" s="21"/>
      <c r="B37" s="21"/>
      <c r="C37" s="21"/>
      <c r="D37" s="21"/>
      <c r="E37" s="21"/>
      <c r="F37" s="21"/>
      <c r="G37" s="21"/>
      <c r="H37" s="21"/>
      <c r="I37" s="21"/>
      <c r="J37" s="21"/>
    </row>
    <row r="38" spans="1:10" ht="15" customHeight="1" x14ac:dyDescent="0.35">
      <c r="B38" s="26" t="s">
        <v>53</v>
      </c>
      <c r="C38" s="26"/>
      <c r="D38" s="26"/>
      <c r="E38" s="26"/>
    </row>
    <row r="39" spans="1:10" x14ac:dyDescent="0.35">
      <c r="B39" s="7" t="s">
        <v>114</v>
      </c>
      <c r="C39" s="7"/>
      <c r="D39" s="7"/>
      <c r="E39" s="7"/>
    </row>
  </sheetData>
  <mergeCells count="19">
    <mergeCell ref="J23:J24"/>
    <mergeCell ref="A1:J1"/>
    <mergeCell ref="A2:B3"/>
    <mergeCell ref="F2:F3"/>
    <mergeCell ref="G2:G3"/>
    <mergeCell ref="H2:H3"/>
    <mergeCell ref="I2:I3"/>
    <mergeCell ref="J2:J3"/>
    <mergeCell ref="A23:B24"/>
    <mergeCell ref="F23:F24"/>
    <mergeCell ref="G23:G24"/>
    <mergeCell ref="H23:H24"/>
    <mergeCell ref="I23:I24"/>
    <mergeCell ref="C2:C3"/>
    <mergeCell ref="D2:D3"/>
    <mergeCell ref="E2:E3"/>
    <mergeCell ref="C23:C24"/>
    <mergeCell ref="D23:D24"/>
    <mergeCell ref="E23:E24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I27" sqref="I27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0" s="30" customFormat="1" ht="18" customHeight="1" x14ac:dyDescent="0.4">
      <c r="A1" s="95" t="s">
        <v>111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3" customFormat="1" ht="14.25" customHeight="1" x14ac:dyDescent="0.35">
      <c r="A2" s="90" t="s">
        <v>51</v>
      </c>
      <c r="B2" s="90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527</v>
      </c>
    </row>
    <row r="3" spans="1:10" s="3" customFormat="1" ht="14.25" customHeight="1" x14ac:dyDescent="0.35">
      <c r="A3" s="96"/>
      <c r="B3" s="96"/>
      <c r="C3" s="91"/>
      <c r="D3" s="91"/>
      <c r="E3" s="91"/>
      <c r="F3" s="96"/>
      <c r="G3" s="96"/>
      <c r="H3" s="96"/>
      <c r="I3" s="94"/>
      <c r="J3" s="94"/>
    </row>
    <row r="4" spans="1:10" s="1" customFormat="1" ht="15" customHeight="1" x14ac:dyDescent="0.4">
      <c r="B4" s="4" t="s">
        <v>0</v>
      </c>
      <c r="C4" s="56">
        <v>6842</v>
      </c>
      <c r="D4" s="56" t="s">
        <v>517</v>
      </c>
      <c r="E4" s="56" t="s">
        <v>518</v>
      </c>
      <c r="F4" s="23">
        <f>SUM(F8:F13)</f>
        <v>5882</v>
      </c>
      <c r="G4" s="23">
        <f t="shared" ref="G4:H4" si="0">SUM(G8:G13)</f>
        <v>6340</v>
      </c>
      <c r="H4" s="23">
        <f t="shared" si="0"/>
        <v>5884</v>
      </c>
      <c r="I4" s="5">
        <f>H4-C4</f>
        <v>-958</v>
      </c>
      <c r="J4" s="6">
        <f>I4/C4*100</f>
        <v>-14.00175387313651</v>
      </c>
    </row>
    <row r="5" spans="1:10" s="1" customFormat="1" ht="15" customHeight="1" x14ac:dyDescent="0.4">
      <c r="B5" s="7" t="s">
        <v>20</v>
      </c>
      <c r="C5" s="52">
        <v>272</v>
      </c>
      <c r="D5" s="52">
        <v>-685</v>
      </c>
      <c r="E5" s="52">
        <v>-8</v>
      </c>
      <c r="F5" s="27">
        <v>-267</v>
      </c>
      <c r="G5" s="27">
        <f>G4-F4</f>
        <v>458</v>
      </c>
      <c r="H5" s="27">
        <f>H4-G4</f>
        <v>-456</v>
      </c>
      <c r="I5" s="8"/>
      <c r="J5" s="9"/>
    </row>
    <row r="6" spans="1:10" s="1" customFormat="1" ht="15" customHeight="1" x14ac:dyDescent="0.4">
      <c r="B6" s="17" t="s">
        <v>21</v>
      </c>
      <c r="C6" s="52">
        <v>4.0999999999999996</v>
      </c>
      <c r="D6" s="52">
        <v>-10</v>
      </c>
      <c r="E6" s="52">
        <v>-0.1</v>
      </c>
      <c r="F6" s="28">
        <v>-4.3</v>
      </c>
      <c r="G6" s="28">
        <f>G5/F4*100</f>
        <v>7.7864671880312821</v>
      </c>
      <c r="H6" s="28">
        <f>H5/G4*100</f>
        <v>-7.1924290220820186</v>
      </c>
      <c r="I6" s="18"/>
      <c r="J6" s="19"/>
    </row>
    <row r="7" spans="1:10" s="1" customFormat="1" ht="15" customHeight="1" x14ac:dyDescent="0.4">
      <c r="A7" s="40"/>
      <c r="B7" s="14"/>
      <c r="C7" s="59"/>
      <c r="D7" s="59"/>
      <c r="E7" s="59"/>
      <c r="F7" s="14"/>
      <c r="G7" s="14"/>
      <c r="H7" s="14"/>
      <c r="I7" s="15"/>
      <c r="J7" s="16"/>
    </row>
    <row r="8" spans="1:10" ht="15" customHeight="1" x14ac:dyDescent="0.35">
      <c r="B8" s="7" t="s">
        <v>84</v>
      </c>
      <c r="C8" s="53">
        <v>471</v>
      </c>
      <c r="D8" s="53">
        <v>393</v>
      </c>
      <c r="E8" s="53">
        <v>417</v>
      </c>
      <c r="F8" s="24">
        <v>394</v>
      </c>
      <c r="G8" s="24">
        <v>479</v>
      </c>
      <c r="H8" s="24">
        <v>402</v>
      </c>
      <c r="I8" s="8">
        <f>H8-C8</f>
        <v>-69</v>
      </c>
      <c r="J8" s="9">
        <f>I8/C8*100</f>
        <v>-14.64968152866242</v>
      </c>
    </row>
    <row r="9" spans="1:10" ht="15" customHeight="1" x14ac:dyDescent="0.35">
      <c r="B9" s="7" t="s">
        <v>85</v>
      </c>
      <c r="C9" s="52">
        <v>512</v>
      </c>
      <c r="D9" s="52">
        <v>431</v>
      </c>
      <c r="E9" s="52">
        <v>475</v>
      </c>
      <c r="F9" s="24">
        <v>461</v>
      </c>
      <c r="G9" s="24">
        <v>414</v>
      </c>
      <c r="H9" s="24">
        <v>417</v>
      </c>
      <c r="I9" s="8">
        <f t="shared" ref="I9:I18" si="1">H9-C9</f>
        <v>-95</v>
      </c>
      <c r="J9" s="9">
        <f t="shared" ref="J9:J18" si="2">I9/C9*100</f>
        <v>-18.5546875</v>
      </c>
    </row>
    <row r="10" spans="1:10" ht="15" customHeight="1" x14ac:dyDescent="0.35">
      <c r="B10" s="7" t="s">
        <v>86</v>
      </c>
      <c r="C10" s="52">
        <v>4330</v>
      </c>
      <c r="D10" s="52" t="s">
        <v>521</v>
      </c>
      <c r="E10" s="52" t="s">
        <v>522</v>
      </c>
      <c r="F10" s="24">
        <v>3626</v>
      </c>
      <c r="G10" s="24">
        <v>3954</v>
      </c>
      <c r="H10" s="24">
        <v>3704</v>
      </c>
      <c r="I10" s="8">
        <f t="shared" si="1"/>
        <v>-626</v>
      </c>
      <c r="J10" s="9">
        <f t="shared" si="2"/>
        <v>-14.457274826789837</v>
      </c>
    </row>
    <row r="11" spans="1:10" ht="15" customHeight="1" x14ac:dyDescent="0.35">
      <c r="B11" s="7" t="s">
        <v>87</v>
      </c>
      <c r="C11" s="52">
        <v>1143</v>
      </c>
      <c r="D11" s="52">
        <v>984</v>
      </c>
      <c r="E11" s="52" t="s">
        <v>523</v>
      </c>
      <c r="F11" s="24">
        <v>985</v>
      </c>
      <c r="G11" s="24">
        <v>1032</v>
      </c>
      <c r="H11" s="24">
        <v>863</v>
      </c>
      <c r="I11" s="8">
        <f t="shared" si="1"/>
        <v>-280</v>
      </c>
      <c r="J11" s="9">
        <f t="shared" si="2"/>
        <v>-24.496937882764655</v>
      </c>
    </row>
    <row r="12" spans="1:10" ht="15" customHeight="1" x14ac:dyDescent="0.35">
      <c r="B12" s="7" t="s">
        <v>88</v>
      </c>
      <c r="C12" s="52">
        <v>250</v>
      </c>
      <c r="D12" s="52">
        <v>278</v>
      </c>
      <c r="E12" s="52">
        <v>241</v>
      </c>
      <c r="F12" s="24">
        <v>224</v>
      </c>
      <c r="G12" s="24">
        <v>245</v>
      </c>
      <c r="H12" s="24">
        <v>280</v>
      </c>
      <c r="I12" s="8">
        <f t="shared" si="1"/>
        <v>30</v>
      </c>
      <c r="J12" s="9">
        <f t="shared" si="2"/>
        <v>12</v>
      </c>
    </row>
    <row r="13" spans="1:10" ht="15" customHeight="1" x14ac:dyDescent="0.35">
      <c r="B13" s="7" t="s">
        <v>89</v>
      </c>
      <c r="C13" s="52">
        <v>136</v>
      </c>
      <c r="D13" s="52">
        <v>145</v>
      </c>
      <c r="E13" s="52">
        <v>180</v>
      </c>
      <c r="F13" s="24">
        <v>192</v>
      </c>
      <c r="G13" s="24">
        <v>216</v>
      </c>
      <c r="H13" s="24">
        <v>218</v>
      </c>
      <c r="I13" s="8">
        <f t="shared" si="1"/>
        <v>82</v>
      </c>
      <c r="J13" s="9">
        <f t="shared" si="2"/>
        <v>60.294117647058819</v>
      </c>
    </row>
    <row r="14" spans="1:10" ht="15" customHeight="1" x14ac:dyDescent="0.35">
      <c r="B14" s="7"/>
      <c r="C14" s="59"/>
      <c r="D14" s="59"/>
      <c r="E14" s="59"/>
      <c r="F14" s="24"/>
      <c r="G14" s="24"/>
      <c r="H14" s="24"/>
      <c r="I14" s="8"/>
      <c r="J14" s="9"/>
    </row>
    <row r="15" spans="1:10" ht="15" customHeight="1" x14ac:dyDescent="0.35">
      <c r="B15" s="64" t="s">
        <v>90</v>
      </c>
      <c r="C15" s="53">
        <v>32.200000000000003</v>
      </c>
      <c r="D15" s="53">
        <v>32.799999999999997</v>
      </c>
      <c r="E15" s="53">
        <v>33</v>
      </c>
      <c r="F15" s="65">
        <v>33.200000000000003</v>
      </c>
      <c r="G15" s="65">
        <v>33.299999999999997</v>
      </c>
      <c r="H15" s="65">
        <v>33.9</v>
      </c>
      <c r="I15" s="61">
        <f t="shared" si="1"/>
        <v>1.6999999999999957</v>
      </c>
      <c r="J15" s="61">
        <f t="shared" si="2"/>
        <v>5.2795031055900488</v>
      </c>
    </row>
    <row r="16" spans="1:10" s="1" customFormat="1" ht="15" customHeight="1" x14ac:dyDescent="0.4">
      <c r="A16" s="40"/>
      <c r="B16" s="14"/>
      <c r="C16" s="54"/>
      <c r="D16" s="54"/>
      <c r="E16" s="54"/>
      <c r="F16" s="14"/>
      <c r="G16" s="14"/>
      <c r="H16" s="14"/>
      <c r="I16" s="8"/>
      <c r="J16" s="9"/>
    </row>
    <row r="17" spans="1:10" ht="15" customHeight="1" x14ac:dyDescent="0.35">
      <c r="B17" s="7" t="s">
        <v>91</v>
      </c>
      <c r="C17" s="53">
        <v>3212</v>
      </c>
      <c r="D17" s="53" t="s">
        <v>524</v>
      </c>
      <c r="E17" s="53" t="s">
        <v>436</v>
      </c>
      <c r="F17" s="24">
        <v>2849</v>
      </c>
      <c r="G17" s="24">
        <v>3069</v>
      </c>
      <c r="H17" s="24">
        <v>2877</v>
      </c>
      <c r="I17" s="63">
        <f t="shared" si="1"/>
        <v>-335</v>
      </c>
      <c r="J17" s="61">
        <f t="shared" si="2"/>
        <v>-10.429638854296389</v>
      </c>
    </row>
    <row r="18" spans="1:10" ht="15" customHeight="1" x14ac:dyDescent="0.35">
      <c r="B18" s="7" t="s">
        <v>92</v>
      </c>
      <c r="C18" s="54">
        <v>3630</v>
      </c>
      <c r="D18" s="54" t="s">
        <v>525</v>
      </c>
      <c r="E18" s="54" t="s">
        <v>526</v>
      </c>
      <c r="F18" s="24">
        <v>3033</v>
      </c>
      <c r="G18" s="24">
        <v>3271</v>
      </c>
      <c r="H18" s="24">
        <v>3007</v>
      </c>
      <c r="I18" s="8">
        <f t="shared" si="1"/>
        <v>-623</v>
      </c>
      <c r="J18" s="9">
        <f t="shared" si="2"/>
        <v>-17.162534435261708</v>
      </c>
    </row>
    <row r="19" spans="1:10" ht="15" customHeight="1" x14ac:dyDescent="0.35">
      <c r="C19" s="7"/>
      <c r="D19" s="7"/>
      <c r="E19" s="7"/>
    </row>
    <row r="20" spans="1:10" s="1" customFormat="1" ht="21" customHeight="1" x14ac:dyDescent="0.4">
      <c r="A20" s="92" t="s">
        <v>146</v>
      </c>
      <c r="B20" s="92"/>
      <c r="C20" s="92">
        <v>2017</v>
      </c>
      <c r="D20" s="92">
        <v>2018</v>
      </c>
      <c r="E20" s="92">
        <v>2019</v>
      </c>
      <c r="F20" s="90">
        <v>2020</v>
      </c>
      <c r="G20" s="90">
        <v>2021</v>
      </c>
      <c r="H20" s="90">
        <v>2022</v>
      </c>
      <c r="I20" s="92" t="s">
        <v>193</v>
      </c>
      <c r="J20" s="92"/>
    </row>
    <row r="21" spans="1:10" s="1" customFormat="1" ht="21" customHeight="1" x14ac:dyDescent="0.4">
      <c r="A21" s="94"/>
      <c r="B21" s="94"/>
      <c r="C21" s="94"/>
      <c r="D21" s="94"/>
      <c r="E21" s="94"/>
      <c r="F21" s="96"/>
      <c r="G21" s="96"/>
      <c r="H21" s="96"/>
      <c r="I21" s="94"/>
      <c r="J21" s="94"/>
    </row>
    <row r="22" spans="1:10" ht="15" customHeight="1" x14ac:dyDescent="0.35">
      <c r="B22" s="7" t="s">
        <v>95</v>
      </c>
      <c r="C22" s="52">
        <v>6.9</v>
      </c>
      <c r="D22" s="52">
        <v>6.4</v>
      </c>
      <c r="E22" s="52">
        <v>6.8</v>
      </c>
      <c r="F22" s="37">
        <f>F8/F$4*100</f>
        <v>6.6984019041142471</v>
      </c>
      <c r="G22" s="37">
        <f t="shared" ref="G22:H22" si="3">G8/G$4*100</f>
        <v>7.5552050473186121</v>
      </c>
      <c r="H22" s="37">
        <f t="shared" si="3"/>
        <v>6.8320870156356222</v>
      </c>
      <c r="I22" s="9">
        <f>H22-C22</f>
        <v>-6.7912984364378204E-2</v>
      </c>
      <c r="J22" s="9"/>
    </row>
    <row r="23" spans="1:10" ht="15" customHeight="1" x14ac:dyDescent="0.35">
      <c r="B23" s="7" t="s">
        <v>96</v>
      </c>
      <c r="C23" s="52">
        <v>7.5</v>
      </c>
      <c r="D23" s="52">
        <v>7</v>
      </c>
      <c r="E23" s="52">
        <v>7.7</v>
      </c>
      <c r="F23" s="37">
        <f t="shared" ref="F23:H27" si="4">F9/F$4*100</f>
        <v>7.8374702482148919</v>
      </c>
      <c r="G23" s="37">
        <f t="shared" si="4"/>
        <v>6.5299684542586753</v>
      </c>
      <c r="H23" s="37">
        <f t="shared" si="4"/>
        <v>7.0870156356220262</v>
      </c>
      <c r="I23" s="9">
        <f t="shared" ref="I23:I30" si="5">H23-C23</f>
        <v>-0.41298436437797381</v>
      </c>
      <c r="J23" s="9"/>
    </row>
    <row r="24" spans="1:10" ht="15" customHeight="1" x14ac:dyDescent="0.35">
      <c r="B24" s="7" t="s">
        <v>97</v>
      </c>
      <c r="C24" s="52">
        <v>63.3</v>
      </c>
      <c r="D24" s="52">
        <v>63.8</v>
      </c>
      <c r="E24" s="52">
        <v>62.4</v>
      </c>
      <c r="F24" s="37">
        <f t="shared" si="4"/>
        <v>61.645698741924512</v>
      </c>
      <c r="G24" s="37">
        <f t="shared" si="4"/>
        <v>62.365930599369094</v>
      </c>
      <c r="H24" s="37">
        <f t="shared" si="4"/>
        <v>62.950373895309312</v>
      </c>
      <c r="I24" s="9">
        <f t="shared" si="5"/>
        <v>-0.34962610469068522</v>
      </c>
      <c r="J24" s="9"/>
    </row>
    <row r="25" spans="1:10" ht="15" customHeight="1" x14ac:dyDescent="0.35">
      <c r="B25" s="7" t="s">
        <v>98</v>
      </c>
      <c r="C25" s="52">
        <v>16.7</v>
      </c>
      <c r="D25" s="52">
        <v>16</v>
      </c>
      <c r="E25" s="52">
        <v>16.3</v>
      </c>
      <c r="F25" s="37">
        <f t="shared" si="4"/>
        <v>16.746004760285619</v>
      </c>
      <c r="G25" s="37">
        <f t="shared" si="4"/>
        <v>16.277602523659308</v>
      </c>
      <c r="H25" s="37">
        <f t="shared" si="4"/>
        <v>14.666893269884431</v>
      </c>
      <c r="I25" s="9">
        <f t="shared" si="5"/>
        <v>-2.0331067301155681</v>
      </c>
      <c r="J25" s="9"/>
    </row>
    <row r="26" spans="1:10" ht="15" customHeight="1" x14ac:dyDescent="0.35">
      <c r="B26" s="7" t="s">
        <v>99</v>
      </c>
      <c r="C26" s="52">
        <v>3.7</v>
      </c>
      <c r="D26" s="52">
        <v>4.5</v>
      </c>
      <c r="E26" s="52">
        <v>3.9</v>
      </c>
      <c r="F26" s="37">
        <f t="shared" si="4"/>
        <v>3.8082284937096227</v>
      </c>
      <c r="G26" s="37">
        <f t="shared" si="4"/>
        <v>3.8643533123028395</v>
      </c>
      <c r="H26" s="37">
        <f t="shared" si="4"/>
        <v>4.7586675730795376</v>
      </c>
      <c r="I26" s="9">
        <f t="shared" si="5"/>
        <v>1.0586675730795374</v>
      </c>
      <c r="J26" s="9"/>
    </row>
    <row r="27" spans="1:10" ht="15" customHeight="1" x14ac:dyDescent="0.35">
      <c r="B27" s="7" t="s">
        <v>100</v>
      </c>
      <c r="C27" s="52">
        <v>2</v>
      </c>
      <c r="D27" s="52">
        <v>2.4</v>
      </c>
      <c r="E27" s="52">
        <v>2.9</v>
      </c>
      <c r="F27" s="37">
        <f t="shared" si="4"/>
        <v>3.2641958517511052</v>
      </c>
      <c r="G27" s="37">
        <f t="shared" si="4"/>
        <v>3.4069400630914828</v>
      </c>
      <c r="H27" s="37">
        <f t="shared" si="4"/>
        <v>3.7049626104690687</v>
      </c>
      <c r="I27" s="9">
        <f t="shared" si="5"/>
        <v>1.7049626104690687</v>
      </c>
      <c r="J27" s="9"/>
    </row>
    <row r="28" spans="1:10" s="1" customFormat="1" ht="15" customHeight="1" x14ac:dyDescent="0.4">
      <c r="A28" s="40"/>
      <c r="B28" s="14"/>
      <c r="C28" s="54"/>
      <c r="D28" s="54"/>
      <c r="E28" s="54"/>
      <c r="F28" s="14"/>
      <c r="G28" s="14"/>
      <c r="H28" s="14"/>
      <c r="I28" s="9"/>
      <c r="J28" s="16"/>
    </row>
    <row r="29" spans="1:10" ht="15" customHeight="1" x14ac:dyDescent="0.35">
      <c r="B29" s="7" t="s">
        <v>104</v>
      </c>
      <c r="C29" s="53">
        <v>46.9</v>
      </c>
      <c r="D29" s="53">
        <v>47.5</v>
      </c>
      <c r="E29" s="53">
        <v>46.6</v>
      </c>
      <c r="F29" s="37">
        <f>F17/F$4*100</f>
        <v>48.435906154369263</v>
      </c>
      <c r="G29" s="37">
        <f t="shared" ref="G29:H29" si="6">G17/G$4*100</f>
        <v>48.406940063091483</v>
      </c>
      <c r="H29" s="37">
        <f t="shared" si="6"/>
        <v>48.895309313392247</v>
      </c>
      <c r="I29" s="61">
        <f t="shared" si="5"/>
        <v>1.9953093133922479</v>
      </c>
      <c r="J29" s="9"/>
    </row>
    <row r="30" spans="1:10" ht="15" customHeight="1" x14ac:dyDescent="0.35">
      <c r="B30" s="7" t="s">
        <v>105</v>
      </c>
      <c r="C30" s="52">
        <v>53.1</v>
      </c>
      <c r="D30" s="52">
        <v>52.5</v>
      </c>
      <c r="E30" s="52">
        <v>53.4</v>
      </c>
      <c r="F30" s="37">
        <f>F18/F$4*100</f>
        <v>51.564093845630744</v>
      </c>
      <c r="G30" s="37">
        <f t="shared" ref="G30:H30" si="7">G18/G$4*100</f>
        <v>51.593059936908517</v>
      </c>
      <c r="H30" s="37">
        <f t="shared" si="7"/>
        <v>51.104690686607746</v>
      </c>
      <c r="I30" s="9">
        <f t="shared" si="5"/>
        <v>-1.995309313392255</v>
      </c>
      <c r="J30" s="9"/>
    </row>
    <row r="31" spans="1:10" ht="15" customHeight="1" x14ac:dyDescent="0.35">
      <c r="A31" s="21"/>
      <c r="B31" s="21"/>
      <c r="C31" s="21"/>
      <c r="D31" s="21"/>
      <c r="E31" s="21"/>
      <c r="F31" s="21"/>
      <c r="G31" s="21"/>
      <c r="H31" s="21"/>
      <c r="I31" s="21"/>
      <c r="J31" s="21"/>
    </row>
    <row r="32" spans="1:10" ht="15" customHeight="1" x14ac:dyDescent="0.35">
      <c r="B32" s="26" t="s">
        <v>53</v>
      </c>
      <c r="C32" s="26"/>
      <c r="D32" s="26"/>
      <c r="E32" s="26"/>
    </row>
    <row r="33" spans="2:5" x14ac:dyDescent="0.35">
      <c r="B33" s="7" t="s">
        <v>114</v>
      </c>
      <c r="C33" s="7"/>
      <c r="D33" s="7"/>
      <c r="E33" s="7"/>
    </row>
  </sheetData>
  <mergeCells count="19">
    <mergeCell ref="J20:J21"/>
    <mergeCell ref="A1:J1"/>
    <mergeCell ref="A2:B3"/>
    <mergeCell ref="F2:F3"/>
    <mergeCell ref="G2:G3"/>
    <mergeCell ref="H2:H3"/>
    <mergeCell ref="I2:I3"/>
    <mergeCell ref="J2:J3"/>
    <mergeCell ref="A20:B21"/>
    <mergeCell ref="F20:F21"/>
    <mergeCell ref="G20:G21"/>
    <mergeCell ref="H20:H21"/>
    <mergeCell ref="I20:I21"/>
    <mergeCell ref="C2:C3"/>
    <mergeCell ref="D2:D3"/>
    <mergeCell ref="E2:E3"/>
    <mergeCell ref="C20:C21"/>
    <mergeCell ref="D20:D21"/>
    <mergeCell ref="E20:E2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J10" sqref="J10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0" s="30" customFormat="1" ht="18" customHeight="1" x14ac:dyDescent="0.4">
      <c r="A1" s="95" t="s">
        <v>112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3" customFormat="1" ht="14.25" customHeight="1" x14ac:dyDescent="0.35">
      <c r="A2" s="90" t="s">
        <v>51</v>
      </c>
      <c r="B2" s="90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 t="s">
        <v>151</v>
      </c>
      <c r="I2" s="92" t="s">
        <v>191</v>
      </c>
      <c r="J2" s="92" t="s">
        <v>192</v>
      </c>
    </row>
    <row r="3" spans="1:10" s="3" customFormat="1" ht="14.25" customHeight="1" x14ac:dyDescent="0.35">
      <c r="A3" s="96"/>
      <c r="B3" s="96"/>
      <c r="C3" s="96"/>
      <c r="D3" s="96"/>
      <c r="E3" s="96"/>
      <c r="F3" s="96"/>
      <c r="G3" s="96"/>
      <c r="H3" s="96"/>
      <c r="I3" s="94"/>
      <c r="J3" s="94"/>
    </row>
    <row r="4" spans="1:10" s="1" customFormat="1" ht="15" customHeight="1" x14ac:dyDescent="0.4">
      <c r="B4" s="4" t="s">
        <v>0</v>
      </c>
      <c r="C4" s="57">
        <v>6311</v>
      </c>
      <c r="D4" s="57" t="s">
        <v>519</v>
      </c>
      <c r="E4" s="57" t="s">
        <v>520</v>
      </c>
      <c r="F4" s="23">
        <f>SUM(F8:F13)</f>
        <v>4940</v>
      </c>
      <c r="G4" s="23">
        <f t="shared" ref="G4:H4" si="0">SUM(G8:G13)</f>
        <v>5488</v>
      </c>
      <c r="H4" s="23">
        <f t="shared" si="0"/>
        <v>8222</v>
      </c>
      <c r="I4" s="5">
        <f>H4-C4</f>
        <v>1911</v>
      </c>
      <c r="J4" s="6">
        <f>I4/F4*100</f>
        <v>38.684210526315788</v>
      </c>
    </row>
    <row r="5" spans="1:10" s="1" customFormat="1" ht="15" customHeight="1" x14ac:dyDescent="0.4">
      <c r="B5" s="7" t="s">
        <v>20</v>
      </c>
      <c r="C5" s="52">
        <v>-1454</v>
      </c>
      <c r="D5" s="52">
        <v>-41</v>
      </c>
      <c r="E5" s="52">
        <v>-443</v>
      </c>
      <c r="F5" s="27">
        <v>-887</v>
      </c>
      <c r="G5" s="27">
        <f>G4-F4</f>
        <v>548</v>
      </c>
      <c r="H5" s="27">
        <f>H4-G4</f>
        <v>2734</v>
      </c>
      <c r="I5" s="8"/>
      <c r="J5" s="9"/>
    </row>
    <row r="6" spans="1:10" s="1" customFormat="1" ht="15" customHeight="1" x14ac:dyDescent="0.4">
      <c r="B6" s="17" t="s">
        <v>21</v>
      </c>
      <c r="C6" s="52">
        <v>-18.7</v>
      </c>
      <c r="D6" s="52">
        <v>-0.6</v>
      </c>
      <c r="E6" s="52">
        <v>-7.1</v>
      </c>
      <c r="F6" s="28">
        <v>-15.2</v>
      </c>
      <c r="G6" s="28">
        <f>G5/F4*100</f>
        <v>11.093117408906883</v>
      </c>
      <c r="H6" s="28">
        <f>H5/G4*100</f>
        <v>49.817784256559769</v>
      </c>
      <c r="I6" s="18"/>
      <c r="J6" s="19"/>
    </row>
    <row r="7" spans="1:10" s="1" customFormat="1" ht="15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</row>
    <row r="8" spans="1:10" ht="15" customHeight="1" x14ac:dyDescent="0.35">
      <c r="B8" s="7" t="s">
        <v>84</v>
      </c>
      <c r="C8" s="53">
        <v>364</v>
      </c>
      <c r="D8" s="53">
        <v>417</v>
      </c>
      <c r="E8" s="53">
        <v>358</v>
      </c>
      <c r="F8" s="24">
        <v>318</v>
      </c>
      <c r="G8" s="24">
        <v>379</v>
      </c>
      <c r="H8" s="24">
        <v>519</v>
      </c>
      <c r="I8" s="8">
        <f>H8-C8</f>
        <v>155</v>
      </c>
      <c r="J8" s="9">
        <f>I8/C8*100</f>
        <v>42.582417582417584</v>
      </c>
    </row>
    <row r="9" spans="1:10" ht="15" customHeight="1" x14ac:dyDescent="0.35">
      <c r="B9" s="7" t="s">
        <v>85</v>
      </c>
      <c r="C9" s="52">
        <v>539</v>
      </c>
      <c r="D9" s="52">
        <v>536</v>
      </c>
      <c r="E9" s="52">
        <v>544</v>
      </c>
      <c r="F9" s="24">
        <v>499</v>
      </c>
      <c r="G9" s="24">
        <v>602</v>
      </c>
      <c r="H9" s="24">
        <v>1294</v>
      </c>
      <c r="I9" s="8">
        <f t="shared" ref="I9:I18" si="1">H9-C9</f>
        <v>755</v>
      </c>
      <c r="J9" s="9">
        <f t="shared" ref="J9:J18" si="2">I9/C9*100</f>
        <v>140.07421150278293</v>
      </c>
    </row>
    <row r="10" spans="1:10" ht="15" customHeight="1" x14ac:dyDescent="0.35">
      <c r="B10" s="7" t="s">
        <v>86</v>
      </c>
      <c r="C10" s="52">
        <v>4434</v>
      </c>
      <c r="D10" s="52" t="s">
        <v>528</v>
      </c>
      <c r="E10" s="52" t="s">
        <v>529</v>
      </c>
      <c r="F10" s="24">
        <v>3300</v>
      </c>
      <c r="G10" s="24">
        <v>3598</v>
      </c>
      <c r="H10" s="24">
        <v>4752</v>
      </c>
      <c r="I10" s="8">
        <f t="shared" si="1"/>
        <v>318</v>
      </c>
      <c r="J10" s="9">
        <f t="shared" si="2"/>
        <v>7.1718538565629224</v>
      </c>
    </row>
    <row r="11" spans="1:10" ht="15" customHeight="1" x14ac:dyDescent="0.35">
      <c r="B11" s="7" t="s">
        <v>87</v>
      </c>
      <c r="C11" s="52">
        <v>866</v>
      </c>
      <c r="D11" s="52">
        <v>914</v>
      </c>
      <c r="E11" s="52">
        <v>874</v>
      </c>
      <c r="F11" s="24">
        <v>737</v>
      </c>
      <c r="G11" s="24">
        <v>820</v>
      </c>
      <c r="H11" s="24">
        <v>1359</v>
      </c>
      <c r="I11" s="8">
        <f t="shared" si="1"/>
        <v>493</v>
      </c>
      <c r="J11" s="9">
        <f t="shared" si="2"/>
        <v>56.928406466512705</v>
      </c>
    </row>
    <row r="12" spans="1:10" ht="15" customHeight="1" x14ac:dyDescent="0.35">
      <c r="B12" s="7" t="s">
        <v>88</v>
      </c>
      <c r="C12" s="52">
        <v>94</v>
      </c>
      <c r="D12" s="52">
        <v>76</v>
      </c>
      <c r="E12" s="52">
        <v>88</v>
      </c>
      <c r="F12" s="24">
        <v>63</v>
      </c>
      <c r="G12" s="24">
        <v>74</v>
      </c>
      <c r="H12" s="24">
        <v>255</v>
      </c>
      <c r="I12" s="8">
        <f t="shared" si="1"/>
        <v>161</v>
      </c>
      <c r="J12" s="9">
        <f t="shared" si="2"/>
        <v>171.27659574468086</v>
      </c>
    </row>
    <row r="13" spans="1:10" ht="15" customHeight="1" x14ac:dyDescent="0.35">
      <c r="B13" s="7" t="s">
        <v>89</v>
      </c>
      <c r="C13" s="52">
        <v>14</v>
      </c>
      <c r="D13" s="52">
        <v>10</v>
      </c>
      <c r="E13" s="52">
        <v>14</v>
      </c>
      <c r="F13" s="24">
        <v>23</v>
      </c>
      <c r="G13" s="24">
        <v>15</v>
      </c>
      <c r="H13" s="24">
        <v>43</v>
      </c>
      <c r="I13" s="8">
        <f t="shared" si="1"/>
        <v>29</v>
      </c>
      <c r="J13" s="9">
        <f t="shared" si="2"/>
        <v>207.14285714285717</v>
      </c>
    </row>
    <row r="14" spans="1:10" ht="15" customHeight="1" x14ac:dyDescent="0.35">
      <c r="B14" s="7"/>
      <c r="C14" s="54"/>
      <c r="D14" s="54"/>
      <c r="E14" s="54"/>
      <c r="F14" s="24"/>
      <c r="G14" s="24"/>
      <c r="H14" s="24"/>
      <c r="I14" s="8"/>
      <c r="J14" s="9"/>
    </row>
    <row r="15" spans="1:10" ht="15" customHeight="1" x14ac:dyDescent="0.35">
      <c r="B15" s="64" t="s">
        <v>90</v>
      </c>
      <c r="C15" s="53">
        <v>30.2</v>
      </c>
      <c r="D15" s="53">
        <v>29.8</v>
      </c>
      <c r="E15" s="53">
        <v>30</v>
      </c>
      <c r="F15" s="65">
        <v>30.1</v>
      </c>
      <c r="G15" s="65">
        <v>29.6</v>
      </c>
      <c r="H15" s="65">
        <v>30.7</v>
      </c>
      <c r="I15" s="61">
        <f t="shared" si="1"/>
        <v>0.5</v>
      </c>
      <c r="J15" s="61">
        <f t="shared" si="2"/>
        <v>1.6556291390728477</v>
      </c>
    </row>
    <row r="16" spans="1:10" s="1" customFormat="1" ht="15" customHeight="1" x14ac:dyDescent="0.4">
      <c r="A16" s="40"/>
      <c r="B16" s="14"/>
      <c r="C16" s="54"/>
      <c r="D16" s="54"/>
      <c r="E16" s="54"/>
      <c r="F16" s="14"/>
      <c r="G16" s="14"/>
      <c r="H16" s="14"/>
      <c r="I16" s="8"/>
      <c r="J16" s="9"/>
    </row>
    <row r="17" spans="1:10" ht="15" customHeight="1" x14ac:dyDescent="0.35">
      <c r="B17" s="7" t="s">
        <v>91</v>
      </c>
      <c r="C17" s="53">
        <v>2438</v>
      </c>
      <c r="D17" s="53" t="s">
        <v>530</v>
      </c>
      <c r="E17" s="53" t="s">
        <v>531</v>
      </c>
      <c r="F17" s="24">
        <v>2044</v>
      </c>
      <c r="G17" s="24">
        <v>2278</v>
      </c>
      <c r="H17" s="24">
        <v>4196</v>
      </c>
      <c r="I17" s="63">
        <f t="shared" si="1"/>
        <v>1758</v>
      </c>
      <c r="J17" s="61">
        <f t="shared" si="2"/>
        <v>72.108285479901554</v>
      </c>
    </row>
    <row r="18" spans="1:10" ht="15" customHeight="1" x14ac:dyDescent="0.35">
      <c r="B18" s="7" t="s">
        <v>92</v>
      </c>
      <c r="C18" s="52">
        <v>3873</v>
      </c>
      <c r="D18" s="52" t="s">
        <v>532</v>
      </c>
      <c r="E18" s="52" t="s">
        <v>533</v>
      </c>
      <c r="F18" s="24">
        <v>2896</v>
      </c>
      <c r="G18" s="24">
        <v>3210</v>
      </c>
      <c r="H18" s="24">
        <v>4026</v>
      </c>
      <c r="I18" s="8">
        <f t="shared" si="1"/>
        <v>153</v>
      </c>
      <c r="J18" s="9">
        <f t="shared" si="2"/>
        <v>3.9504260263361735</v>
      </c>
    </row>
    <row r="19" spans="1:10" ht="15" customHeight="1" x14ac:dyDescent="0.35">
      <c r="C19" s="7"/>
      <c r="D19" s="7"/>
      <c r="E19" s="7"/>
    </row>
    <row r="20" spans="1:10" s="1" customFormat="1" ht="21" customHeight="1" x14ac:dyDescent="0.4">
      <c r="A20" s="92" t="s">
        <v>145</v>
      </c>
      <c r="B20" s="92"/>
      <c r="C20" s="92">
        <v>2017</v>
      </c>
      <c r="D20" s="92">
        <v>2018</v>
      </c>
      <c r="E20" s="92">
        <v>2019</v>
      </c>
      <c r="F20" s="90">
        <v>2020</v>
      </c>
      <c r="G20" s="90">
        <v>2021</v>
      </c>
      <c r="H20" s="90">
        <v>2022</v>
      </c>
      <c r="I20" s="92" t="s">
        <v>193</v>
      </c>
      <c r="J20" s="92"/>
    </row>
    <row r="21" spans="1:10" s="1" customFormat="1" ht="21" customHeight="1" x14ac:dyDescent="0.4">
      <c r="A21" s="94"/>
      <c r="B21" s="94"/>
      <c r="C21" s="94"/>
      <c r="D21" s="94"/>
      <c r="E21" s="94"/>
      <c r="F21" s="96"/>
      <c r="G21" s="96"/>
      <c r="H21" s="96"/>
      <c r="I21" s="94"/>
      <c r="J21" s="94"/>
    </row>
    <row r="22" spans="1:10" ht="15" customHeight="1" x14ac:dyDescent="0.35">
      <c r="B22" s="7" t="s">
        <v>95</v>
      </c>
      <c r="C22" s="52">
        <v>5.8</v>
      </c>
      <c r="D22" s="52">
        <v>6.7</v>
      </c>
      <c r="E22" s="52">
        <v>6.1</v>
      </c>
      <c r="F22" s="37">
        <f>F8/F$4*100</f>
        <v>6.4372469635627523</v>
      </c>
      <c r="G22" s="37">
        <f t="shared" ref="G22:H22" si="3">G8/G$4*100</f>
        <v>6.9059766763848396</v>
      </c>
      <c r="H22" s="37">
        <f t="shared" si="3"/>
        <v>6.3123327657504253</v>
      </c>
      <c r="I22" s="9">
        <f>H22-C22</f>
        <v>0.51233276575042552</v>
      </c>
      <c r="J22" s="9"/>
    </row>
    <row r="23" spans="1:10" ht="15" customHeight="1" x14ac:dyDescent="0.35">
      <c r="B23" s="7" t="s">
        <v>96</v>
      </c>
      <c r="C23" s="52">
        <v>8.5</v>
      </c>
      <c r="D23" s="52">
        <v>8.5</v>
      </c>
      <c r="E23" s="52">
        <v>9.3000000000000007</v>
      </c>
      <c r="F23" s="37">
        <f t="shared" ref="F23:H27" si="4">F9/F$4*100</f>
        <v>10.101214574898785</v>
      </c>
      <c r="G23" s="37">
        <f t="shared" si="4"/>
        <v>10.969387755102041</v>
      </c>
      <c r="H23" s="37">
        <f t="shared" si="4"/>
        <v>15.738263196302601</v>
      </c>
      <c r="I23" s="9">
        <f t="shared" ref="I23:I30" si="5">H23-C23</f>
        <v>7.2382631963026007</v>
      </c>
      <c r="J23" s="9"/>
    </row>
    <row r="24" spans="1:10" ht="15" customHeight="1" x14ac:dyDescent="0.35">
      <c r="B24" s="7" t="s">
        <v>97</v>
      </c>
      <c r="C24" s="52">
        <v>70.3</v>
      </c>
      <c r="D24" s="52">
        <v>68.900000000000006</v>
      </c>
      <c r="E24" s="52">
        <v>67.8</v>
      </c>
      <c r="F24" s="37">
        <f t="shared" si="4"/>
        <v>66.801619433198383</v>
      </c>
      <c r="G24" s="37">
        <f t="shared" si="4"/>
        <v>65.561224489795919</v>
      </c>
      <c r="H24" s="37">
        <f t="shared" si="4"/>
        <v>57.796156652882516</v>
      </c>
      <c r="I24" s="9">
        <f t="shared" si="5"/>
        <v>-12.503843347117481</v>
      </c>
      <c r="J24" s="9"/>
    </row>
    <row r="25" spans="1:10" ht="15" customHeight="1" x14ac:dyDescent="0.35">
      <c r="B25" s="7" t="s">
        <v>98</v>
      </c>
      <c r="C25" s="52">
        <v>13.7</v>
      </c>
      <c r="D25" s="52">
        <v>14.6</v>
      </c>
      <c r="E25" s="52">
        <v>15</v>
      </c>
      <c r="F25" s="37">
        <f t="shared" si="4"/>
        <v>14.919028340080972</v>
      </c>
      <c r="G25" s="37">
        <f t="shared" si="4"/>
        <v>14.941690962099125</v>
      </c>
      <c r="H25" s="37">
        <f t="shared" si="4"/>
        <v>16.528825103381173</v>
      </c>
      <c r="I25" s="9">
        <f t="shared" si="5"/>
        <v>2.828825103381174</v>
      </c>
      <c r="J25" s="9"/>
    </row>
    <row r="26" spans="1:10" ht="15" customHeight="1" x14ac:dyDescent="0.35">
      <c r="B26" s="7" t="s">
        <v>99</v>
      </c>
      <c r="C26" s="52">
        <v>1.5</v>
      </c>
      <c r="D26" s="52">
        <v>1.2</v>
      </c>
      <c r="E26" s="52">
        <v>1.5</v>
      </c>
      <c r="F26" s="37">
        <f t="shared" si="4"/>
        <v>1.2753036437246963</v>
      </c>
      <c r="G26" s="37">
        <f t="shared" si="4"/>
        <v>1.3483965014577259</v>
      </c>
      <c r="H26" s="37">
        <f t="shared" si="4"/>
        <v>3.1014351739236194</v>
      </c>
      <c r="I26" s="9">
        <f t="shared" si="5"/>
        <v>1.6014351739236194</v>
      </c>
      <c r="J26" s="9"/>
    </row>
    <row r="27" spans="1:10" ht="15" customHeight="1" x14ac:dyDescent="0.35">
      <c r="B27" s="7" t="s">
        <v>100</v>
      </c>
      <c r="C27" s="52">
        <v>0.2</v>
      </c>
      <c r="D27" s="52">
        <v>0.2</v>
      </c>
      <c r="E27" s="52">
        <v>0.2</v>
      </c>
      <c r="F27" s="37">
        <f t="shared" si="4"/>
        <v>0.46558704453441302</v>
      </c>
      <c r="G27" s="37">
        <f t="shared" si="4"/>
        <v>0.27332361516034986</v>
      </c>
      <c r="H27" s="37">
        <f t="shared" si="4"/>
        <v>0.52298710775966917</v>
      </c>
      <c r="I27" s="9">
        <f t="shared" si="5"/>
        <v>0.32298710775966916</v>
      </c>
      <c r="J27" s="9"/>
    </row>
    <row r="28" spans="1:10" s="1" customFormat="1" ht="15" customHeight="1" x14ac:dyDescent="0.4">
      <c r="A28" s="40"/>
      <c r="B28" s="14"/>
      <c r="C28" s="54"/>
      <c r="D28" s="54"/>
      <c r="E28" s="54"/>
      <c r="F28" s="14"/>
      <c r="G28" s="14"/>
      <c r="H28" s="14"/>
      <c r="I28" s="9"/>
      <c r="J28" s="16"/>
    </row>
    <row r="29" spans="1:10" ht="15" customHeight="1" x14ac:dyDescent="0.35">
      <c r="B29" s="7" t="s">
        <v>104</v>
      </c>
      <c r="C29" s="53">
        <v>38.6</v>
      </c>
      <c r="D29" s="53">
        <v>38.799999999999997</v>
      </c>
      <c r="E29" s="53">
        <v>39.799999999999997</v>
      </c>
      <c r="F29" s="37">
        <f>F17/F$4*100</f>
        <v>41.376518218623481</v>
      </c>
      <c r="G29" s="37">
        <f t="shared" ref="G29:H29" si="6">G17/G$4*100</f>
        <v>41.508746355685133</v>
      </c>
      <c r="H29" s="37">
        <f t="shared" si="6"/>
        <v>51.033811724641211</v>
      </c>
      <c r="I29" s="61">
        <f t="shared" si="5"/>
        <v>12.43381172464121</v>
      </c>
      <c r="J29" s="9"/>
    </row>
    <row r="30" spans="1:10" ht="15" customHeight="1" x14ac:dyDescent="0.35">
      <c r="B30" s="7" t="s">
        <v>105</v>
      </c>
      <c r="C30" s="54">
        <v>61.4</v>
      </c>
      <c r="D30" s="54">
        <v>61.2</v>
      </c>
      <c r="E30" s="54">
        <v>60.2</v>
      </c>
      <c r="F30" s="37">
        <f>F18/F$4*100</f>
        <v>58.623481781376519</v>
      </c>
      <c r="G30" s="37">
        <f t="shared" ref="G30:H30" si="7">G18/G$4*100</f>
        <v>58.491253644314867</v>
      </c>
      <c r="H30" s="37">
        <f t="shared" si="7"/>
        <v>48.966188275358796</v>
      </c>
      <c r="I30" s="9">
        <f t="shared" si="5"/>
        <v>-12.433811724641203</v>
      </c>
      <c r="J30" s="9"/>
    </row>
    <row r="31" spans="1:10" ht="15" customHeight="1" x14ac:dyDescent="0.35">
      <c r="A31" s="21"/>
      <c r="B31" s="21"/>
      <c r="C31" s="21"/>
      <c r="D31" s="21"/>
      <c r="E31" s="21"/>
      <c r="F31" s="21"/>
      <c r="G31" s="21"/>
      <c r="H31" s="21"/>
      <c r="I31" s="21"/>
      <c r="J31" s="21"/>
    </row>
    <row r="32" spans="1:10" ht="15" customHeight="1" x14ac:dyDescent="0.35">
      <c r="B32" s="26" t="s">
        <v>53</v>
      </c>
      <c r="C32" s="26"/>
      <c r="D32" s="26"/>
      <c r="E32" s="26"/>
    </row>
    <row r="33" spans="2:5" x14ac:dyDescent="0.35">
      <c r="B33" s="7" t="s">
        <v>114</v>
      </c>
      <c r="C33" s="7"/>
      <c r="D33" s="7"/>
      <c r="E33" s="7"/>
    </row>
    <row r="34" spans="2:5" x14ac:dyDescent="0.35">
      <c r="B34" s="7" t="s">
        <v>55</v>
      </c>
      <c r="C34" s="7"/>
      <c r="D34" s="7"/>
      <c r="E34" s="7"/>
    </row>
  </sheetData>
  <mergeCells count="19">
    <mergeCell ref="J20:J21"/>
    <mergeCell ref="A1:J1"/>
    <mergeCell ref="A2:B3"/>
    <mergeCell ref="F2:F3"/>
    <mergeCell ref="G2:G3"/>
    <mergeCell ref="H2:H3"/>
    <mergeCell ref="I2:I3"/>
    <mergeCell ref="J2:J3"/>
    <mergeCell ref="A20:B21"/>
    <mergeCell ref="F20:F21"/>
    <mergeCell ref="G20:G21"/>
    <mergeCell ref="H20:H21"/>
    <mergeCell ref="I20:I21"/>
    <mergeCell ref="C2:C3"/>
    <mergeCell ref="D2:D3"/>
    <mergeCell ref="E2:E3"/>
    <mergeCell ref="C20:C21"/>
    <mergeCell ref="D20:D21"/>
    <mergeCell ref="E20:E2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N20" sqref="N20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0" s="30" customFormat="1" ht="18" customHeight="1" x14ac:dyDescent="0.4">
      <c r="A1" s="95" t="s">
        <v>83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3" customFormat="1" ht="14.25" customHeight="1" x14ac:dyDescent="0.35">
      <c r="A2" s="90" t="s">
        <v>27</v>
      </c>
      <c r="B2" s="90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</row>
    <row r="3" spans="1:10" s="3" customFormat="1" ht="14.25" customHeight="1" x14ac:dyDescent="0.35">
      <c r="A3" s="96"/>
      <c r="B3" s="96"/>
      <c r="C3" s="91"/>
      <c r="D3" s="91"/>
      <c r="E3" s="91"/>
      <c r="F3" s="96"/>
      <c r="G3" s="96"/>
      <c r="H3" s="96"/>
      <c r="I3" s="94"/>
      <c r="J3" s="94"/>
    </row>
    <row r="4" spans="1:10" s="1" customFormat="1" ht="15" customHeight="1" x14ac:dyDescent="0.4">
      <c r="B4" s="4" t="s">
        <v>0</v>
      </c>
      <c r="C4" s="56">
        <v>233342</v>
      </c>
      <c r="D4" s="56" t="s">
        <v>153</v>
      </c>
      <c r="E4" s="56" t="s">
        <v>154</v>
      </c>
      <c r="F4" s="23">
        <f>SUM(F8:F13)</f>
        <v>234587</v>
      </c>
      <c r="G4" s="23">
        <f>SUM(G8:G13)</f>
        <v>234531</v>
      </c>
      <c r="H4" s="23">
        <f>SUM(H8:H13)</f>
        <v>235806</v>
      </c>
      <c r="I4" s="5">
        <f>H4-C4</f>
        <v>2464</v>
      </c>
      <c r="J4" s="6">
        <f>I4/C4*100</f>
        <v>1.0559607785996521</v>
      </c>
    </row>
    <row r="5" spans="1:10" s="1" customFormat="1" ht="15" customHeight="1" x14ac:dyDescent="0.4">
      <c r="B5" s="7" t="s">
        <v>20</v>
      </c>
      <c r="C5" s="54">
        <v>-200</v>
      </c>
      <c r="D5" s="54">
        <v>615</v>
      </c>
      <c r="E5" s="54">
        <v>518</v>
      </c>
      <c r="F5" s="27">
        <v>112</v>
      </c>
      <c r="G5" s="27">
        <f>G4-F4</f>
        <v>-56</v>
      </c>
      <c r="H5" s="27">
        <f>H4-G4</f>
        <v>1275</v>
      </c>
      <c r="I5" s="8"/>
      <c r="J5" s="9"/>
    </row>
    <row r="6" spans="1:10" s="1" customFormat="1" ht="15" customHeight="1" x14ac:dyDescent="0.4">
      <c r="B6" s="17" t="s">
        <v>21</v>
      </c>
      <c r="C6" s="54">
        <v>-0.1</v>
      </c>
      <c r="D6" s="54">
        <v>0.3</v>
      </c>
      <c r="E6" s="54">
        <v>0.2</v>
      </c>
      <c r="F6" s="28">
        <v>0.1</v>
      </c>
      <c r="G6" s="28">
        <f>G5/F4*100</f>
        <v>-2.3871740548282727E-2</v>
      </c>
      <c r="H6" s="28">
        <f>H5/G4*100</f>
        <v>0.54363815444440178</v>
      </c>
      <c r="I6" s="18"/>
      <c r="J6" s="19"/>
    </row>
    <row r="7" spans="1:10" s="1" customFormat="1" ht="15" customHeight="1" x14ac:dyDescent="0.4">
      <c r="A7" s="40"/>
      <c r="B7" s="14"/>
      <c r="C7" s="58"/>
      <c r="D7" s="58"/>
      <c r="E7" s="58"/>
      <c r="F7" s="14"/>
      <c r="G7" s="14"/>
      <c r="H7" s="14"/>
      <c r="I7" s="15"/>
      <c r="J7" s="16"/>
    </row>
    <row r="8" spans="1:10" ht="15" customHeight="1" x14ac:dyDescent="0.35">
      <c r="B8" s="7" t="s">
        <v>84</v>
      </c>
      <c r="C8" s="52">
        <v>12286</v>
      </c>
      <c r="D8" s="52" t="s">
        <v>194</v>
      </c>
      <c r="E8" s="52" t="s">
        <v>195</v>
      </c>
      <c r="F8" s="44">
        <v>12908</v>
      </c>
      <c r="G8" s="24">
        <v>13024</v>
      </c>
      <c r="H8" s="24">
        <v>12825</v>
      </c>
      <c r="I8" s="8">
        <f>H8-C8</f>
        <v>539</v>
      </c>
      <c r="J8" s="9">
        <f>I8/C8*100</f>
        <v>4.3871072765749632</v>
      </c>
    </row>
    <row r="9" spans="1:10" ht="15" customHeight="1" x14ac:dyDescent="0.35">
      <c r="B9" s="7" t="s">
        <v>85</v>
      </c>
      <c r="C9" s="52">
        <v>25583</v>
      </c>
      <c r="D9" s="52" t="s">
        <v>196</v>
      </c>
      <c r="E9" s="52" t="s">
        <v>197</v>
      </c>
      <c r="F9" s="44">
        <v>25498</v>
      </c>
      <c r="G9" s="24">
        <v>25571</v>
      </c>
      <c r="H9" s="24">
        <v>26297</v>
      </c>
      <c r="I9" s="8">
        <f>H9-C9</f>
        <v>714</v>
      </c>
      <c r="J9" s="9">
        <f>I9/C9*100</f>
        <v>2.7909158425516942</v>
      </c>
    </row>
    <row r="10" spans="1:10" ht="15" customHeight="1" x14ac:dyDescent="0.35">
      <c r="B10" s="7" t="s">
        <v>86</v>
      </c>
      <c r="C10" s="52">
        <v>75298</v>
      </c>
      <c r="D10" s="52" t="s">
        <v>198</v>
      </c>
      <c r="E10" s="52" t="s">
        <v>199</v>
      </c>
      <c r="F10" s="44">
        <v>76269</v>
      </c>
      <c r="G10" s="24">
        <v>76316</v>
      </c>
      <c r="H10" s="24">
        <v>77065</v>
      </c>
      <c r="I10" s="8">
        <f t="shared" ref="I10:I13" si="0">H10-C10</f>
        <v>1767</v>
      </c>
      <c r="J10" s="9">
        <f t="shared" ref="J10:J13" si="1">I10/C10*100</f>
        <v>2.3466758745252196</v>
      </c>
    </row>
    <row r="11" spans="1:10" ht="15" customHeight="1" x14ac:dyDescent="0.35">
      <c r="B11" s="7" t="s">
        <v>87</v>
      </c>
      <c r="C11" s="52">
        <v>70135</v>
      </c>
      <c r="D11" s="52" t="s">
        <v>200</v>
      </c>
      <c r="E11" s="52" t="s">
        <v>201</v>
      </c>
      <c r="F11" s="44">
        <v>69410</v>
      </c>
      <c r="G11" s="24">
        <v>68842</v>
      </c>
      <c r="H11" s="24">
        <v>68449</v>
      </c>
      <c r="I11" s="8">
        <f t="shared" si="0"/>
        <v>-1686</v>
      </c>
      <c r="J11" s="9">
        <f t="shared" si="1"/>
        <v>-2.403935267698011</v>
      </c>
    </row>
    <row r="12" spans="1:10" ht="15" customHeight="1" x14ac:dyDescent="0.35">
      <c r="B12" s="7" t="s">
        <v>88</v>
      </c>
      <c r="C12" s="52">
        <v>35275</v>
      </c>
      <c r="D12" s="52" t="s">
        <v>202</v>
      </c>
      <c r="E12" s="52" t="s">
        <v>203</v>
      </c>
      <c r="F12" s="44">
        <v>33729</v>
      </c>
      <c r="G12" s="24">
        <v>33516</v>
      </c>
      <c r="H12" s="24">
        <v>34018</v>
      </c>
      <c r="I12" s="8">
        <f t="shared" si="0"/>
        <v>-1257</v>
      </c>
      <c r="J12" s="9">
        <f t="shared" si="1"/>
        <v>-3.5634301913536497</v>
      </c>
    </row>
    <row r="13" spans="1:10" ht="15" customHeight="1" x14ac:dyDescent="0.35">
      <c r="B13" s="7" t="s">
        <v>89</v>
      </c>
      <c r="C13" s="52">
        <v>14765</v>
      </c>
      <c r="D13" s="52" t="s">
        <v>204</v>
      </c>
      <c r="E13" s="52" t="s">
        <v>205</v>
      </c>
      <c r="F13" s="44">
        <v>16773</v>
      </c>
      <c r="G13" s="24">
        <v>17262</v>
      </c>
      <c r="H13" s="24">
        <v>17152</v>
      </c>
      <c r="I13" s="8">
        <f t="shared" si="0"/>
        <v>2387</v>
      </c>
      <c r="J13" s="9">
        <f t="shared" si="1"/>
        <v>16.166610226887911</v>
      </c>
    </row>
    <row r="14" spans="1:10" ht="15" customHeight="1" x14ac:dyDescent="0.35">
      <c r="B14" s="7"/>
      <c r="C14" s="57"/>
      <c r="D14" s="57"/>
      <c r="E14" s="57"/>
      <c r="F14" s="24"/>
      <c r="G14" s="24"/>
      <c r="H14" s="24"/>
      <c r="I14" s="8"/>
      <c r="J14" s="9"/>
    </row>
    <row r="15" spans="1:10" ht="15" customHeight="1" x14ac:dyDescent="0.35">
      <c r="B15" s="7" t="s">
        <v>90</v>
      </c>
      <c r="C15" s="52">
        <v>43.9</v>
      </c>
      <c r="D15" s="52">
        <v>43.9</v>
      </c>
      <c r="E15" s="52">
        <v>44</v>
      </c>
      <c r="F15" s="37">
        <v>44.1</v>
      </c>
      <c r="G15" s="37">
        <v>44.1</v>
      </c>
      <c r="H15" s="37">
        <v>44.1</v>
      </c>
      <c r="I15" s="60">
        <v>0.2</v>
      </c>
      <c r="J15" s="9">
        <f>I15/C15*100</f>
        <v>0.45558086560364469</v>
      </c>
    </row>
    <row r="16" spans="1:10" s="1" customFormat="1" ht="15" customHeight="1" x14ac:dyDescent="0.4">
      <c r="A16" s="40"/>
      <c r="B16" s="14"/>
      <c r="C16" s="59"/>
      <c r="D16" s="59"/>
      <c r="E16" s="59"/>
      <c r="F16" s="14"/>
      <c r="G16" s="14"/>
      <c r="H16" s="14"/>
      <c r="I16" s="15"/>
      <c r="J16" s="16"/>
    </row>
    <row r="17" spans="1:10" ht="15" customHeight="1" x14ac:dyDescent="0.35">
      <c r="B17" s="7" t="s">
        <v>91</v>
      </c>
      <c r="C17" s="53">
        <v>118409</v>
      </c>
      <c r="D17" s="53" t="s">
        <v>206</v>
      </c>
      <c r="E17" s="53" t="s">
        <v>207</v>
      </c>
      <c r="F17" s="24">
        <v>118603</v>
      </c>
      <c r="G17" s="24">
        <v>118663</v>
      </c>
      <c r="H17" s="24">
        <v>119670</v>
      </c>
      <c r="I17" s="8">
        <f>H17-C17</f>
        <v>1261</v>
      </c>
      <c r="J17" s="9">
        <f>I17/C17*100</f>
        <v>1.0649528329772231</v>
      </c>
    </row>
    <row r="18" spans="1:10" ht="15" customHeight="1" x14ac:dyDescent="0.35">
      <c r="B18" s="7" t="s">
        <v>92</v>
      </c>
      <c r="C18" s="54">
        <v>114933</v>
      </c>
      <c r="D18" s="54" t="s">
        <v>208</v>
      </c>
      <c r="E18" s="54" t="s">
        <v>209</v>
      </c>
      <c r="F18" s="24">
        <v>115984</v>
      </c>
      <c r="G18" s="24">
        <v>115868</v>
      </c>
      <c r="H18" s="24">
        <v>116136</v>
      </c>
      <c r="I18" s="8">
        <f>H18-C18</f>
        <v>1203</v>
      </c>
      <c r="J18" s="9">
        <f>I18/C18*100</f>
        <v>1.0466967711623294</v>
      </c>
    </row>
    <row r="19" spans="1:10" s="1" customFormat="1" ht="15" customHeight="1" x14ac:dyDescent="0.4">
      <c r="A19" s="40"/>
      <c r="B19" s="14"/>
      <c r="C19" s="59"/>
      <c r="D19" s="59"/>
      <c r="E19" s="59"/>
      <c r="F19" s="14"/>
      <c r="G19" s="14"/>
      <c r="H19" s="14"/>
      <c r="I19" s="15"/>
      <c r="J19" s="16"/>
    </row>
    <row r="20" spans="1:10" ht="15" customHeight="1" x14ac:dyDescent="0.35">
      <c r="B20" s="7" t="s">
        <v>93</v>
      </c>
      <c r="C20" s="53">
        <v>195202</v>
      </c>
      <c r="D20" s="53" t="s">
        <v>210</v>
      </c>
      <c r="E20" s="53" t="s">
        <v>211</v>
      </c>
      <c r="F20" s="24">
        <v>191351</v>
      </c>
      <c r="G20" s="24">
        <v>190212</v>
      </c>
      <c r="H20" s="24">
        <v>188289</v>
      </c>
      <c r="I20" s="8">
        <f>H20-C20</f>
        <v>-6913</v>
      </c>
      <c r="J20" s="9">
        <f>I20/C20*100</f>
        <v>-3.5414596161924572</v>
      </c>
    </row>
    <row r="21" spans="1:10" ht="15" customHeight="1" x14ac:dyDescent="0.35">
      <c r="B21" s="7" t="s">
        <v>94</v>
      </c>
      <c r="C21" s="54">
        <v>38156</v>
      </c>
      <c r="D21" s="54" t="s">
        <v>212</v>
      </c>
      <c r="E21" s="54" t="s">
        <v>213</v>
      </c>
      <c r="F21" s="24">
        <v>43236</v>
      </c>
      <c r="G21" s="24">
        <v>44319</v>
      </c>
      <c r="H21" s="24">
        <v>47517</v>
      </c>
      <c r="I21" s="8">
        <f>H21-C21</f>
        <v>9361</v>
      </c>
      <c r="J21" s="9">
        <f>I21/C21*100</f>
        <v>24.533494076947267</v>
      </c>
    </row>
    <row r="22" spans="1:10" s="1" customFormat="1" ht="15" customHeight="1" x14ac:dyDescent="0.4">
      <c r="A22" s="40"/>
      <c r="B22" s="14"/>
      <c r="C22" s="54"/>
      <c r="D22" s="54"/>
      <c r="E22" s="54"/>
      <c r="F22" s="14"/>
      <c r="G22" s="14"/>
      <c r="H22" s="14"/>
      <c r="I22" s="15"/>
      <c r="J22" s="16"/>
    </row>
    <row r="23" spans="1:10" ht="15" customHeight="1" x14ac:dyDescent="0.35">
      <c r="B23" s="7" t="s">
        <v>129</v>
      </c>
      <c r="C23" s="53">
        <v>55488</v>
      </c>
      <c r="D23" s="53" t="s">
        <v>214</v>
      </c>
      <c r="E23" s="53" t="s">
        <v>215</v>
      </c>
      <c r="F23" s="24">
        <v>55999</v>
      </c>
      <c r="G23" s="24">
        <v>56285</v>
      </c>
      <c r="H23" s="24">
        <v>55844</v>
      </c>
      <c r="I23" s="8">
        <f>H23-C23</f>
        <v>356</v>
      </c>
      <c r="J23" s="9">
        <f>I23/C23*100</f>
        <v>0.64158016147635522</v>
      </c>
    </row>
    <row r="24" spans="1:10" ht="15" customHeight="1" x14ac:dyDescent="0.35">
      <c r="B24" s="7" t="s">
        <v>130</v>
      </c>
      <c r="C24" s="52">
        <v>98434</v>
      </c>
      <c r="D24" s="52" t="s">
        <v>216</v>
      </c>
      <c r="E24" s="52" t="s">
        <v>217</v>
      </c>
      <c r="F24" s="24">
        <v>96974</v>
      </c>
      <c r="G24" s="24">
        <v>95956</v>
      </c>
      <c r="H24" s="24">
        <v>95564</v>
      </c>
      <c r="I24" s="8">
        <f>H24-C24</f>
        <v>-2870</v>
      </c>
      <c r="J24" s="9">
        <f>I24/C24*100</f>
        <v>-2.9156592234390559</v>
      </c>
    </row>
    <row r="25" spans="1:10" ht="15" customHeight="1" x14ac:dyDescent="0.35">
      <c r="B25" s="7" t="s">
        <v>131</v>
      </c>
      <c r="C25" s="52">
        <v>20277</v>
      </c>
      <c r="D25" s="52" t="s">
        <v>218</v>
      </c>
      <c r="E25" s="52" t="s">
        <v>219</v>
      </c>
      <c r="F25" s="24">
        <v>20259</v>
      </c>
      <c r="G25" s="24">
        <v>20148</v>
      </c>
      <c r="H25" s="24">
        <v>19819</v>
      </c>
      <c r="I25" s="8">
        <f t="shared" ref="I25:I27" si="2">H25-C25</f>
        <v>-458</v>
      </c>
      <c r="J25" s="9">
        <f t="shared" ref="J25:J27" si="3">I25/C25*100</f>
        <v>-2.258716772698131</v>
      </c>
    </row>
    <row r="26" spans="1:10" ht="15" customHeight="1" x14ac:dyDescent="0.35">
      <c r="B26" s="7" t="s">
        <v>132</v>
      </c>
      <c r="C26" s="52">
        <v>16283</v>
      </c>
      <c r="D26" s="52" t="s">
        <v>220</v>
      </c>
      <c r="E26" s="52" t="s">
        <v>221</v>
      </c>
      <c r="F26" s="24">
        <v>16001</v>
      </c>
      <c r="G26" s="24">
        <v>15975</v>
      </c>
      <c r="H26" s="24">
        <v>15820</v>
      </c>
      <c r="I26" s="8">
        <f t="shared" si="2"/>
        <v>-463</v>
      </c>
      <c r="J26" s="9">
        <f t="shared" si="3"/>
        <v>-2.8434563655346063</v>
      </c>
    </row>
    <row r="27" spans="1:10" ht="15" customHeight="1" x14ac:dyDescent="0.35">
      <c r="B27" s="7" t="s">
        <v>133</v>
      </c>
      <c r="C27" s="52">
        <v>4991</v>
      </c>
      <c r="D27" s="52" t="s">
        <v>222</v>
      </c>
      <c r="E27" s="52" t="s">
        <v>223</v>
      </c>
      <c r="F27" s="24">
        <v>6948</v>
      </c>
      <c r="G27" s="24">
        <v>7572</v>
      </c>
      <c r="H27" s="24">
        <v>9637</v>
      </c>
      <c r="I27" s="8">
        <f t="shared" si="2"/>
        <v>4646</v>
      </c>
      <c r="J27" s="9">
        <f t="shared" si="3"/>
        <v>93.087557603686633</v>
      </c>
    </row>
    <row r="28" spans="1:10" ht="15" customHeight="1" x14ac:dyDescent="0.35"/>
    <row r="29" spans="1:10" s="1" customFormat="1" ht="21" customHeight="1" x14ac:dyDescent="0.4">
      <c r="A29" s="92" t="s">
        <v>22</v>
      </c>
      <c r="B29" s="92"/>
      <c r="C29" s="92">
        <v>2017</v>
      </c>
      <c r="D29" s="92">
        <v>2018</v>
      </c>
      <c r="E29" s="92">
        <v>2019</v>
      </c>
      <c r="F29" s="90">
        <v>2020</v>
      </c>
      <c r="G29" s="90">
        <v>2021</v>
      </c>
      <c r="H29" s="90">
        <v>2022</v>
      </c>
      <c r="I29" s="92" t="s">
        <v>193</v>
      </c>
      <c r="J29" s="92"/>
    </row>
    <row r="30" spans="1:10" s="1" customFormat="1" ht="21" customHeight="1" x14ac:dyDescent="0.4">
      <c r="A30" s="94"/>
      <c r="B30" s="94"/>
      <c r="C30" s="93"/>
      <c r="D30" s="93"/>
      <c r="E30" s="93"/>
      <c r="F30" s="96"/>
      <c r="G30" s="96"/>
      <c r="H30" s="96"/>
      <c r="I30" s="94"/>
      <c r="J30" s="94"/>
    </row>
    <row r="31" spans="1:10" ht="15" customHeight="1" x14ac:dyDescent="0.35">
      <c r="B31" s="7" t="s">
        <v>95</v>
      </c>
      <c r="C31" s="53">
        <v>5.3</v>
      </c>
      <c r="D31" s="53">
        <v>5.4</v>
      </c>
      <c r="E31" s="53">
        <v>5.5</v>
      </c>
      <c r="F31" s="37">
        <f>F8/F$4*100</f>
        <v>5.5024361963791684</v>
      </c>
      <c r="G31" s="37">
        <f t="shared" ref="G31:H31" si="4">G8/G$4*100</f>
        <v>5.553210449791286</v>
      </c>
      <c r="H31" s="37">
        <f t="shared" si="4"/>
        <v>5.4387929060329254</v>
      </c>
      <c r="I31" s="9">
        <f>H31-C31</f>
        <v>0.1387929060329256</v>
      </c>
      <c r="J31" s="9"/>
    </row>
    <row r="32" spans="1:10" ht="15" customHeight="1" x14ac:dyDescent="0.35">
      <c r="B32" s="7" t="s">
        <v>96</v>
      </c>
      <c r="C32" s="52">
        <v>11</v>
      </c>
      <c r="D32" s="52">
        <v>10.8</v>
      </c>
      <c r="E32" s="52">
        <v>10.8</v>
      </c>
      <c r="F32" s="37">
        <f t="shared" ref="F32:H32" si="5">F9/F$4*100</f>
        <v>10.869315008930588</v>
      </c>
      <c r="G32" s="37">
        <f t="shared" si="5"/>
        <v>10.90303627239043</v>
      </c>
      <c r="H32" s="37">
        <f t="shared" si="5"/>
        <v>11.151963902530046</v>
      </c>
      <c r="I32" s="9">
        <f t="shared" ref="I32:I48" si="6">H32-C32</f>
        <v>0.15196390253004566</v>
      </c>
      <c r="J32" s="9"/>
    </row>
    <row r="33" spans="1:10" ht="15" customHeight="1" x14ac:dyDescent="0.35">
      <c r="B33" s="7" t="s">
        <v>97</v>
      </c>
      <c r="C33" s="52">
        <v>32.299999999999997</v>
      </c>
      <c r="D33" s="52">
        <v>32.5</v>
      </c>
      <c r="E33" s="52">
        <v>32.5</v>
      </c>
      <c r="F33" s="37">
        <f t="shared" ref="F33:H33" si="7">F10/F$4*100</f>
        <v>32.512031783517415</v>
      </c>
      <c r="G33" s="37">
        <f t="shared" si="7"/>
        <v>32.539834819277623</v>
      </c>
      <c r="H33" s="37">
        <f t="shared" si="7"/>
        <v>32.681526339448531</v>
      </c>
      <c r="I33" s="9">
        <f t="shared" si="6"/>
        <v>0.3815263394485342</v>
      </c>
      <c r="J33" s="9"/>
    </row>
    <row r="34" spans="1:10" ht="15" customHeight="1" x14ac:dyDescent="0.35">
      <c r="B34" s="7" t="s">
        <v>98</v>
      </c>
      <c r="C34" s="52">
        <v>30.1</v>
      </c>
      <c r="D34" s="52">
        <v>29.9</v>
      </c>
      <c r="E34" s="52">
        <v>29.8</v>
      </c>
      <c r="F34" s="37">
        <f t="shared" ref="F34:H34" si="8">F11/F$4*100</f>
        <v>29.588169847434003</v>
      </c>
      <c r="G34" s="37">
        <f t="shared" si="8"/>
        <v>29.35304927706785</v>
      </c>
      <c r="H34" s="37">
        <f t="shared" si="8"/>
        <v>29.027675292401376</v>
      </c>
      <c r="I34" s="9">
        <f t="shared" si="6"/>
        <v>-1.0723247075986251</v>
      </c>
      <c r="J34" s="9"/>
    </row>
    <row r="35" spans="1:10" ht="15" customHeight="1" x14ac:dyDescent="0.35">
      <c r="B35" s="7" t="s">
        <v>99</v>
      </c>
      <c r="C35" s="52">
        <v>15.1</v>
      </c>
      <c r="D35" s="52">
        <v>14.8</v>
      </c>
      <c r="E35" s="52">
        <v>14.6</v>
      </c>
      <c r="F35" s="37">
        <f t="shared" ref="F35:H35" si="9">F12/F$4*100</f>
        <v>14.37803458844693</v>
      </c>
      <c r="G35" s="37">
        <f t="shared" si="9"/>
        <v>14.290648144594959</v>
      </c>
      <c r="H35" s="37">
        <f t="shared" si="9"/>
        <v>14.426265659058718</v>
      </c>
      <c r="I35" s="9">
        <f t="shared" si="6"/>
        <v>-0.67373434094128193</v>
      </c>
      <c r="J35" s="9"/>
    </row>
    <row r="36" spans="1:10" ht="15" customHeight="1" x14ac:dyDescent="0.35">
      <c r="B36" s="7" t="s">
        <v>100</v>
      </c>
      <c r="C36" s="52">
        <v>6.3</v>
      </c>
      <c r="D36" s="52">
        <v>6.5</v>
      </c>
      <c r="E36" s="52">
        <v>6.8</v>
      </c>
      <c r="F36" s="37">
        <f t="shared" ref="F36:H36" si="10">F13/F$4*100</f>
        <v>7.1500125752918962</v>
      </c>
      <c r="G36" s="37">
        <f t="shared" si="10"/>
        <v>7.3602210368778538</v>
      </c>
      <c r="H36" s="37">
        <f t="shared" si="10"/>
        <v>7.2737759005284008</v>
      </c>
      <c r="I36" s="9">
        <f t="shared" si="6"/>
        <v>0.97377590052840102</v>
      </c>
      <c r="J36" s="9"/>
    </row>
    <row r="37" spans="1:10" s="1" customFormat="1" ht="15" customHeight="1" x14ac:dyDescent="0.4">
      <c r="A37" s="40"/>
      <c r="B37" s="14"/>
      <c r="C37" s="54"/>
      <c r="D37" s="54"/>
      <c r="E37" s="54"/>
      <c r="F37" s="14"/>
      <c r="G37" s="14"/>
      <c r="H37" s="14"/>
      <c r="I37" s="9"/>
      <c r="J37" s="16"/>
    </row>
    <row r="38" spans="1:10" ht="15" customHeight="1" x14ac:dyDescent="0.35">
      <c r="B38" s="7" t="s">
        <v>104</v>
      </c>
      <c r="C38" s="53">
        <v>50.7</v>
      </c>
      <c r="D38" s="53">
        <v>50.7</v>
      </c>
      <c r="E38" s="53">
        <v>50.6</v>
      </c>
      <c r="F38" s="37">
        <f>F17/F$4*100</f>
        <v>50.558215075856715</v>
      </c>
      <c r="G38" s="37">
        <f t="shared" ref="G38:H39" si="11">G17/G$4*100</f>
        <v>50.59587005555769</v>
      </c>
      <c r="H38" s="37">
        <f t="shared" si="11"/>
        <v>50.749344800386751</v>
      </c>
      <c r="I38" s="61">
        <f t="shared" si="6"/>
        <v>4.9344800386748489E-2</v>
      </c>
      <c r="J38" s="9"/>
    </row>
    <row r="39" spans="1:10" ht="15" customHeight="1" x14ac:dyDescent="0.35">
      <c r="B39" s="7" t="s">
        <v>105</v>
      </c>
      <c r="C39" s="52">
        <v>49.3</v>
      </c>
      <c r="D39" s="52">
        <v>49.3</v>
      </c>
      <c r="E39" s="52">
        <v>49.4</v>
      </c>
      <c r="F39" s="37">
        <f>F18/F$4*100</f>
        <v>49.441784924143285</v>
      </c>
      <c r="G39" s="37">
        <f t="shared" si="11"/>
        <v>49.40412994444231</v>
      </c>
      <c r="H39" s="37">
        <f t="shared" si="11"/>
        <v>49.250655199613242</v>
      </c>
      <c r="I39" s="9">
        <f t="shared" si="6"/>
        <v>-4.9344800386755594E-2</v>
      </c>
      <c r="J39" s="9"/>
    </row>
    <row r="40" spans="1:10" s="1" customFormat="1" ht="15" customHeight="1" x14ac:dyDescent="0.4">
      <c r="A40" s="40"/>
      <c r="B40" s="14"/>
      <c r="C40" s="54"/>
      <c r="D40" s="54"/>
      <c r="E40" s="54"/>
      <c r="F40" s="14"/>
      <c r="G40" s="14"/>
      <c r="H40" s="14"/>
      <c r="I40" s="9"/>
      <c r="J40" s="16"/>
    </row>
    <row r="41" spans="1:10" ht="15" customHeight="1" x14ac:dyDescent="0.35">
      <c r="B41" s="7" t="s">
        <v>117</v>
      </c>
      <c r="C41" s="53">
        <v>83.6</v>
      </c>
      <c r="D41" s="53">
        <v>82.9</v>
      </c>
      <c r="E41" s="53">
        <v>82.3</v>
      </c>
      <c r="F41" s="37">
        <f>F20/F$4*100</f>
        <v>81.569311172400859</v>
      </c>
      <c r="G41" s="37">
        <f t="shared" ref="G41:H42" si="12">G20/G$4*100</f>
        <v>81.103137751512591</v>
      </c>
      <c r="H41" s="37">
        <f t="shared" si="12"/>
        <v>79.849113254115665</v>
      </c>
      <c r="I41" s="61">
        <f t="shared" si="6"/>
        <v>-3.7508867458843298</v>
      </c>
      <c r="J41" s="9"/>
    </row>
    <row r="42" spans="1:10" ht="15" customHeight="1" x14ac:dyDescent="0.35">
      <c r="B42" s="7" t="s">
        <v>118</v>
      </c>
      <c r="C42" s="52">
        <v>16.399999999999999</v>
      </c>
      <c r="D42" s="52">
        <v>17.100000000000001</v>
      </c>
      <c r="E42" s="52">
        <v>17.7</v>
      </c>
      <c r="F42" s="37">
        <f>F21/F$4*100</f>
        <v>18.430688827599141</v>
      </c>
      <c r="G42" s="37">
        <f t="shared" si="12"/>
        <v>18.896862248487405</v>
      </c>
      <c r="H42" s="37">
        <f t="shared" si="12"/>
        <v>20.150886745884328</v>
      </c>
      <c r="I42" s="9">
        <f t="shared" si="6"/>
        <v>3.7508867458843298</v>
      </c>
      <c r="J42" s="9"/>
    </row>
    <row r="43" spans="1:10" s="1" customFormat="1" ht="15" customHeight="1" x14ac:dyDescent="0.4">
      <c r="A43" s="40"/>
      <c r="B43" s="14"/>
      <c r="C43" s="54"/>
      <c r="D43" s="54"/>
      <c r="E43" s="54"/>
      <c r="F43" s="14"/>
      <c r="G43" s="14"/>
      <c r="H43" s="14"/>
      <c r="I43" s="9"/>
      <c r="J43" s="16"/>
    </row>
    <row r="44" spans="1:10" ht="15" customHeight="1" x14ac:dyDescent="0.35">
      <c r="B44" s="7" t="s">
        <v>134</v>
      </c>
      <c r="C44" s="53">
        <v>28.4</v>
      </c>
      <c r="D44" s="53">
        <v>28.4</v>
      </c>
      <c r="E44" s="53">
        <v>28.4</v>
      </c>
      <c r="F44" s="37">
        <f>F23/SUM(F$10:F$13)*100</f>
        <v>28.544558341531545</v>
      </c>
      <c r="G44" s="37">
        <f t="shared" ref="G44:H44" si="13">G23/SUM(G$10:G$13)*100</f>
        <v>28.726216723828191</v>
      </c>
      <c r="H44" s="37">
        <f t="shared" si="13"/>
        <v>28.392751825262856</v>
      </c>
      <c r="I44" s="61">
        <f t="shared" si="6"/>
        <v>-7.2481747371426763E-3</v>
      </c>
      <c r="J44" s="9"/>
    </row>
    <row r="45" spans="1:10" ht="15" customHeight="1" x14ac:dyDescent="0.35">
      <c r="B45" s="7" t="s">
        <v>135</v>
      </c>
      <c r="C45" s="52">
        <v>50.4</v>
      </c>
      <c r="D45" s="52">
        <v>50.1</v>
      </c>
      <c r="E45" s="52">
        <v>49.9</v>
      </c>
      <c r="F45" s="37">
        <f t="shared" ref="F45:H48" si="14">F24/SUM(F$10:F$13)*100</f>
        <v>49.430882705256877</v>
      </c>
      <c r="G45" s="37">
        <f t="shared" ref="G45:H45" si="15">G24/SUM(G$10:G$13)*100</f>
        <v>48.973134084599053</v>
      </c>
      <c r="H45" s="37">
        <f t="shared" si="15"/>
        <v>48.58758211140713</v>
      </c>
      <c r="I45" s="9">
        <f t="shared" si="6"/>
        <v>-1.8124178885928686</v>
      </c>
      <c r="J45" s="9"/>
    </row>
    <row r="46" spans="1:10" ht="15" customHeight="1" x14ac:dyDescent="0.35">
      <c r="B46" s="7" t="s">
        <v>136</v>
      </c>
      <c r="C46" s="52">
        <v>10.4</v>
      </c>
      <c r="D46" s="52">
        <v>10.3</v>
      </c>
      <c r="E46" s="52">
        <v>10.3</v>
      </c>
      <c r="F46" s="37">
        <f t="shared" si="14"/>
        <v>10.326688109449947</v>
      </c>
      <c r="G46" s="37">
        <f t="shared" ref="G46:H46" si="16">G25/SUM(G$10:G$13)*100</f>
        <v>10.28294953454189</v>
      </c>
      <c r="H46" s="37">
        <f t="shared" si="16"/>
        <v>10.076569522686137</v>
      </c>
      <c r="I46" s="9">
        <f t="shared" si="6"/>
        <v>-0.32343047731386321</v>
      </c>
      <c r="J46" s="9"/>
    </row>
    <row r="47" spans="1:10" ht="15" customHeight="1" x14ac:dyDescent="0.35">
      <c r="B47" s="7" t="s">
        <v>137</v>
      </c>
      <c r="C47" s="52">
        <v>8.3000000000000007</v>
      </c>
      <c r="D47" s="52">
        <v>8.1999999999999993</v>
      </c>
      <c r="E47" s="52">
        <v>8.1999999999999993</v>
      </c>
      <c r="F47" s="37">
        <f t="shared" si="14"/>
        <v>8.1562434690413443</v>
      </c>
      <c r="G47" s="37">
        <f t="shared" si="14"/>
        <v>8.153172464478196</v>
      </c>
      <c r="H47" s="37">
        <f t="shared" si="14"/>
        <v>8.0433588904028799</v>
      </c>
      <c r="I47" s="9">
        <f t="shared" si="6"/>
        <v>-0.25664110959712083</v>
      </c>
      <c r="J47" s="11"/>
    </row>
    <row r="48" spans="1:10" ht="15" customHeight="1" x14ac:dyDescent="0.35">
      <c r="B48" s="7" t="s">
        <v>138</v>
      </c>
      <c r="C48" s="54">
        <v>2.6</v>
      </c>
      <c r="D48" s="54">
        <v>2.9</v>
      </c>
      <c r="E48" s="54">
        <v>3.2</v>
      </c>
      <c r="F48" s="37">
        <f t="shared" si="14"/>
        <v>3.5416273747202838</v>
      </c>
      <c r="G48" s="37">
        <f t="shared" si="14"/>
        <v>3.8645271925526705</v>
      </c>
      <c r="H48" s="37">
        <f t="shared" si="14"/>
        <v>4.8997376502409953</v>
      </c>
      <c r="I48" s="9">
        <f t="shared" si="6"/>
        <v>2.2997376502409952</v>
      </c>
      <c r="J48" s="11"/>
    </row>
    <row r="49" spans="1:10" ht="15" customHeight="1" x14ac:dyDescent="0.35">
      <c r="A49" s="21"/>
      <c r="B49" s="21"/>
      <c r="C49" s="21"/>
      <c r="D49" s="21"/>
      <c r="E49" s="21"/>
      <c r="F49" s="21"/>
      <c r="G49" s="21"/>
      <c r="H49" s="21"/>
      <c r="I49" s="21"/>
      <c r="J49" s="21"/>
    </row>
    <row r="50" spans="1:10" ht="15" customHeight="1" x14ac:dyDescent="0.35">
      <c r="B50" s="26" t="s">
        <v>25</v>
      </c>
      <c r="C50" s="26"/>
      <c r="D50" s="26"/>
      <c r="E50" s="26"/>
    </row>
    <row r="51" spans="1:10" ht="15" customHeight="1" x14ac:dyDescent="0.35">
      <c r="B51" s="7" t="s">
        <v>139</v>
      </c>
      <c r="C51" s="7"/>
      <c r="D51" s="7"/>
      <c r="E51" s="7"/>
    </row>
  </sheetData>
  <mergeCells count="19">
    <mergeCell ref="C2:C3"/>
    <mergeCell ref="D2:D3"/>
    <mergeCell ref="E2:E3"/>
    <mergeCell ref="C29:C30"/>
    <mergeCell ref="D29:D30"/>
    <mergeCell ref="E29:E30"/>
    <mergeCell ref="A1:J1"/>
    <mergeCell ref="A29:B30"/>
    <mergeCell ref="F29:F30"/>
    <mergeCell ref="G29:G30"/>
    <mergeCell ref="H29:H30"/>
    <mergeCell ref="I29:I30"/>
    <mergeCell ref="J29:J30"/>
    <mergeCell ref="F2:F3"/>
    <mergeCell ref="G2:G3"/>
    <mergeCell ref="H2:H3"/>
    <mergeCell ref="I2:I3"/>
    <mergeCell ref="J2:J3"/>
    <mergeCell ref="A2:B3"/>
  </mergeCells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Normal="100" workbookViewId="0">
      <selection activeCell="J21" sqref="J21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0" s="29" customFormat="1" ht="18" customHeight="1" x14ac:dyDescent="0.4">
      <c r="A1" s="95" t="s">
        <v>56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3" customFormat="1" ht="14.25" customHeight="1" x14ac:dyDescent="0.35">
      <c r="A2" s="92" t="s">
        <v>57</v>
      </c>
      <c r="B2" s="92"/>
      <c r="C2" s="92">
        <v>2017</v>
      </c>
      <c r="D2" s="92">
        <v>2018</v>
      </c>
      <c r="E2" s="92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</row>
    <row r="3" spans="1:10" s="3" customFormat="1" ht="14.25" customHeight="1" x14ac:dyDescent="0.35">
      <c r="A3" s="94"/>
      <c r="B3" s="94"/>
      <c r="C3" s="93"/>
      <c r="D3" s="93"/>
      <c r="E3" s="93"/>
      <c r="F3" s="96"/>
      <c r="G3" s="96"/>
      <c r="H3" s="96"/>
      <c r="I3" s="94"/>
      <c r="J3" s="94"/>
    </row>
    <row r="4" spans="1:10" s="1" customFormat="1" ht="15" customHeight="1" x14ac:dyDescent="0.4">
      <c r="B4" s="4" t="s">
        <v>0</v>
      </c>
      <c r="C4" s="56">
        <v>12831</v>
      </c>
      <c r="D4" s="56" t="s">
        <v>534</v>
      </c>
      <c r="E4" s="56" t="s">
        <v>535</v>
      </c>
      <c r="F4" s="23">
        <f>SUM(F8:F26)</f>
        <v>10281</v>
      </c>
      <c r="G4" s="23">
        <f>SUM(G8:G26)</f>
        <v>10944</v>
      </c>
      <c r="H4" s="23">
        <f>SUM(H8:H26)</f>
        <v>11376</v>
      </c>
      <c r="I4" s="5">
        <f>H4-C4</f>
        <v>-1455</v>
      </c>
      <c r="J4" s="6">
        <f>I4/C4*100</f>
        <v>-11.339724105681553</v>
      </c>
    </row>
    <row r="5" spans="1:10" s="1" customFormat="1" ht="15" customHeight="1" x14ac:dyDescent="0.4">
      <c r="B5" s="7" t="s">
        <v>20</v>
      </c>
      <c r="C5" s="52">
        <v>24</v>
      </c>
      <c r="D5" s="52" t="s">
        <v>536</v>
      </c>
      <c r="E5" s="52">
        <v>-167</v>
      </c>
      <c r="F5" s="27">
        <v>-591</v>
      </c>
      <c r="G5" s="27">
        <f>G4-F4</f>
        <v>663</v>
      </c>
      <c r="H5" s="27">
        <f>H4-G4</f>
        <v>432</v>
      </c>
      <c r="I5" s="8"/>
      <c r="J5" s="9"/>
    </row>
    <row r="6" spans="1:10" s="1" customFormat="1" ht="15" customHeight="1" x14ac:dyDescent="0.4">
      <c r="B6" s="17" t="s">
        <v>21</v>
      </c>
      <c r="C6" s="52">
        <v>0.2</v>
      </c>
      <c r="D6" s="52">
        <v>-14</v>
      </c>
      <c r="E6" s="52">
        <v>-1.5</v>
      </c>
      <c r="F6" s="28">
        <v>-5.4</v>
      </c>
      <c r="G6" s="28">
        <f>G5/F4*100</f>
        <v>6.4487890283046401</v>
      </c>
      <c r="H6" s="28">
        <f>H5/G4*100</f>
        <v>3.9473684210526314</v>
      </c>
      <c r="I6" s="18"/>
      <c r="J6" s="19"/>
    </row>
    <row r="7" spans="1:10" s="1" customFormat="1" ht="9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</row>
    <row r="8" spans="1:10" ht="15" customHeight="1" x14ac:dyDescent="0.35">
      <c r="B8" s="7" t="s">
        <v>1</v>
      </c>
      <c r="C8" s="53">
        <v>2849</v>
      </c>
      <c r="D8" s="53" t="s">
        <v>537</v>
      </c>
      <c r="E8" s="53" t="s">
        <v>538</v>
      </c>
      <c r="F8" s="24">
        <v>2236</v>
      </c>
      <c r="G8" s="24">
        <v>2540</v>
      </c>
      <c r="H8" s="24">
        <v>2631</v>
      </c>
      <c r="I8" s="8">
        <f>H8-C8</f>
        <v>-218</v>
      </c>
      <c r="J8" s="9">
        <f>I8/C8*100</f>
        <v>-7.6518076518076512</v>
      </c>
    </row>
    <row r="9" spans="1:10" ht="15" customHeight="1" x14ac:dyDescent="0.35">
      <c r="B9" s="7" t="s">
        <v>2</v>
      </c>
      <c r="C9" s="52">
        <v>476</v>
      </c>
      <c r="D9" s="52">
        <v>463</v>
      </c>
      <c r="E9" s="52">
        <v>439</v>
      </c>
      <c r="F9" s="24">
        <v>410</v>
      </c>
      <c r="G9" s="24">
        <v>430</v>
      </c>
      <c r="H9" s="24">
        <v>504</v>
      </c>
      <c r="I9" s="8">
        <f t="shared" ref="I9:I26" si="0">H9-C9</f>
        <v>28</v>
      </c>
      <c r="J9" s="9">
        <f t="shared" ref="J9:J26" si="1">I9/C9*100</f>
        <v>5.8823529411764701</v>
      </c>
    </row>
    <row r="10" spans="1:10" ht="15" customHeight="1" x14ac:dyDescent="0.35">
      <c r="B10" s="7" t="s">
        <v>3</v>
      </c>
      <c r="C10" s="52">
        <v>846</v>
      </c>
      <c r="D10" s="52">
        <v>644</v>
      </c>
      <c r="E10" s="52">
        <v>653</v>
      </c>
      <c r="F10" s="24">
        <v>706</v>
      </c>
      <c r="G10" s="24">
        <v>728</v>
      </c>
      <c r="H10" s="24">
        <v>755</v>
      </c>
      <c r="I10" s="8">
        <f t="shared" si="0"/>
        <v>-91</v>
      </c>
      <c r="J10" s="9">
        <f t="shared" si="1"/>
        <v>-10.756501182033098</v>
      </c>
    </row>
    <row r="11" spans="1:10" ht="15" customHeight="1" x14ac:dyDescent="0.35">
      <c r="B11" s="7" t="s">
        <v>4</v>
      </c>
      <c r="C11" s="52">
        <v>2210</v>
      </c>
      <c r="D11" s="52" t="s">
        <v>539</v>
      </c>
      <c r="E11" s="52" t="s">
        <v>540</v>
      </c>
      <c r="F11" s="24">
        <v>1517</v>
      </c>
      <c r="G11" s="24">
        <v>1583</v>
      </c>
      <c r="H11" s="24">
        <v>1670</v>
      </c>
      <c r="I11" s="8">
        <f t="shared" si="0"/>
        <v>-540</v>
      </c>
      <c r="J11" s="9">
        <f t="shared" si="1"/>
        <v>-24.434389140271492</v>
      </c>
    </row>
    <row r="12" spans="1:10" ht="15" customHeight="1" x14ac:dyDescent="0.35">
      <c r="B12" s="7" t="s">
        <v>5</v>
      </c>
      <c r="C12" s="52">
        <v>1422</v>
      </c>
      <c r="D12" s="52" t="s">
        <v>541</v>
      </c>
      <c r="E12" s="52" t="s">
        <v>542</v>
      </c>
      <c r="F12" s="24">
        <v>1064</v>
      </c>
      <c r="G12" s="24">
        <v>1187</v>
      </c>
      <c r="H12" s="24">
        <v>1131</v>
      </c>
      <c r="I12" s="8">
        <f t="shared" si="0"/>
        <v>-291</v>
      </c>
      <c r="J12" s="9">
        <f t="shared" si="1"/>
        <v>-20.464135021097047</v>
      </c>
    </row>
    <row r="13" spans="1:10" ht="15" customHeight="1" x14ac:dyDescent="0.35">
      <c r="B13" s="7" t="s">
        <v>6</v>
      </c>
      <c r="C13" s="52">
        <v>252</v>
      </c>
      <c r="D13" s="52">
        <v>193</v>
      </c>
      <c r="E13" s="52">
        <v>218</v>
      </c>
      <c r="F13" s="24">
        <v>272</v>
      </c>
      <c r="G13" s="24">
        <v>213</v>
      </c>
      <c r="H13" s="24">
        <v>240</v>
      </c>
      <c r="I13" s="8">
        <f t="shared" si="0"/>
        <v>-12</v>
      </c>
      <c r="J13" s="9">
        <f t="shared" si="1"/>
        <v>-4.7619047619047619</v>
      </c>
    </row>
    <row r="14" spans="1:10" ht="15" customHeight="1" x14ac:dyDescent="0.35">
      <c r="B14" s="7" t="s">
        <v>7</v>
      </c>
      <c r="C14" s="52">
        <v>163</v>
      </c>
      <c r="D14" s="52">
        <v>118</v>
      </c>
      <c r="E14" s="52">
        <v>123</v>
      </c>
      <c r="F14" s="24">
        <v>109</v>
      </c>
      <c r="G14" s="24">
        <v>107</v>
      </c>
      <c r="H14" s="24">
        <v>222</v>
      </c>
      <c r="I14" s="8">
        <f t="shared" si="0"/>
        <v>59</v>
      </c>
      <c r="J14" s="9">
        <f t="shared" si="1"/>
        <v>36.196319018404907</v>
      </c>
    </row>
    <row r="15" spans="1:10" ht="15" customHeight="1" x14ac:dyDescent="0.35">
      <c r="B15" s="7" t="s">
        <v>8</v>
      </c>
      <c r="C15" s="52">
        <v>305</v>
      </c>
      <c r="D15" s="52">
        <v>270</v>
      </c>
      <c r="E15" s="52">
        <v>304</v>
      </c>
      <c r="F15" s="24">
        <v>265</v>
      </c>
      <c r="G15" s="24">
        <v>275</v>
      </c>
      <c r="H15" s="24">
        <v>288</v>
      </c>
      <c r="I15" s="8">
        <f t="shared" si="0"/>
        <v>-17</v>
      </c>
      <c r="J15" s="9">
        <f t="shared" si="1"/>
        <v>-5.5737704918032787</v>
      </c>
    </row>
    <row r="16" spans="1:10" ht="15" customHeight="1" x14ac:dyDescent="0.35">
      <c r="B16" s="7" t="s">
        <v>9</v>
      </c>
      <c r="C16" s="52">
        <v>19</v>
      </c>
      <c r="D16" s="52">
        <v>16</v>
      </c>
      <c r="E16" s="52">
        <v>10</v>
      </c>
      <c r="F16" s="24">
        <v>15</v>
      </c>
      <c r="G16" s="24">
        <v>10</v>
      </c>
      <c r="H16" s="24">
        <v>16</v>
      </c>
      <c r="I16" s="8">
        <f t="shared" si="0"/>
        <v>-3</v>
      </c>
      <c r="J16" s="9">
        <f t="shared" si="1"/>
        <v>-15.789473684210526</v>
      </c>
    </row>
    <row r="17" spans="1:11" ht="15" customHeight="1" x14ac:dyDescent="0.35">
      <c r="B17" s="7" t="s">
        <v>10</v>
      </c>
      <c r="C17" s="52">
        <v>170</v>
      </c>
      <c r="D17" s="52">
        <v>169</v>
      </c>
      <c r="E17" s="52">
        <v>143</v>
      </c>
      <c r="F17" s="24">
        <v>162</v>
      </c>
      <c r="G17" s="24">
        <v>157</v>
      </c>
      <c r="H17" s="24">
        <v>140</v>
      </c>
      <c r="I17" s="8">
        <f t="shared" si="0"/>
        <v>-30</v>
      </c>
      <c r="J17" s="9">
        <f t="shared" si="1"/>
        <v>-17.647058823529413</v>
      </c>
    </row>
    <row r="18" spans="1:11" ht="15" customHeight="1" x14ac:dyDescent="0.35">
      <c r="B18" s="7" t="s">
        <v>11</v>
      </c>
      <c r="C18" s="52">
        <v>145</v>
      </c>
      <c r="D18" s="52">
        <v>115</v>
      </c>
      <c r="E18" s="52">
        <v>112</v>
      </c>
      <c r="F18" s="24">
        <v>122</v>
      </c>
      <c r="G18" s="24">
        <v>100</v>
      </c>
      <c r="H18" s="24">
        <v>115</v>
      </c>
      <c r="I18" s="8">
        <f t="shared" si="0"/>
        <v>-30</v>
      </c>
      <c r="J18" s="9">
        <f t="shared" si="1"/>
        <v>-20.689655172413794</v>
      </c>
    </row>
    <row r="19" spans="1:11" ht="15" customHeight="1" x14ac:dyDescent="0.35">
      <c r="B19" s="7" t="s">
        <v>12</v>
      </c>
      <c r="C19" s="52">
        <v>187</v>
      </c>
      <c r="D19" s="52">
        <v>209</v>
      </c>
      <c r="E19" s="52">
        <v>188</v>
      </c>
      <c r="F19" s="24">
        <v>206</v>
      </c>
      <c r="G19" s="24">
        <v>184</v>
      </c>
      <c r="H19" s="24">
        <v>210</v>
      </c>
      <c r="I19" s="8">
        <f t="shared" si="0"/>
        <v>23</v>
      </c>
      <c r="J19" s="9">
        <f t="shared" si="1"/>
        <v>12.299465240641712</v>
      </c>
    </row>
    <row r="20" spans="1:11" ht="15" customHeight="1" x14ac:dyDescent="0.35">
      <c r="B20" s="7" t="s">
        <v>24</v>
      </c>
      <c r="C20" s="52">
        <v>821</v>
      </c>
      <c r="D20" s="52">
        <v>712</v>
      </c>
      <c r="E20" s="52">
        <v>701</v>
      </c>
      <c r="F20" s="24">
        <v>690</v>
      </c>
      <c r="G20" s="24">
        <v>719</v>
      </c>
      <c r="H20" s="24">
        <v>791</v>
      </c>
      <c r="I20" s="8">
        <f t="shared" si="0"/>
        <v>-30</v>
      </c>
      <c r="J20" s="9">
        <f t="shared" si="1"/>
        <v>-3.6540803897685747</v>
      </c>
    </row>
    <row r="21" spans="1:11" ht="15" customHeight="1" x14ac:dyDescent="0.35">
      <c r="B21" s="7" t="s">
        <v>13</v>
      </c>
      <c r="C21" s="52">
        <v>235</v>
      </c>
      <c r="D21" s="52">
        <v>202</v>
      </c>
      <c r="E21" s="52">
        <v>195</v>
      </c>
      <c r="F21" s="24">
        <v>159</v>
      </c>
      <c r="G21" s="24">
        <v>220</v>
      </c>
      <c r="H21" s="24">
        <v>223</v>
      </c>
      <c r="I21" s="8">
        <f t="shared" si="0"/>
        <v>-12</v>
      </c>
      <c r="J21" s="9">
        <f t="shared" si="1"/>
        <v>-5.1063829787234036</v>
      </c>
    </row>
    <row r="22" spans="1:11" ht="15" customHeight="1" x14ac:dyDescent="0.35">
      <c r="B22" s="7" t="s">
        <v>14</v>
      </c>
      <c r="C22" s="52">
        <v>93</v>
      </c>
      <c r="D22" s="52">
        <v>74</v>
      </c>
      <c r="E22" s="52">
        <v>44</v>
      </c>
      <c r="F22" s="24">
        <v>53</v>
      </c>
      <c r="G22" s="24">
        <v>69</v>
      </c>
      <c r="H22" s="24">
        <v>79</v>
      </c>
      <c r="I22" s="8">
        <f t="shared" si="0"/>
        <v>-14</v>
      </c>
      <c r="J22" s="9">
        <f t="shared" si="1"/>
        <v>-15.053763440860216</v>
      </c>
    </row>
    <row r="23" spans="1:11" ht="15" customHeight="1" x14ac:dyDescent="0.35">
      <c r="B23" s="7" t="s">
        <v>15</v>
      </c>
      <c r="C23" s="52">
        <v>453</v>
      </c>
      <c r="D23" s="52">
        <v>445</v>
      </c>
      <c r="E23" s="52">
        <v>435</v>
      </c>
      <c r="F23" s="24">
        <v>436</v>
      </c>
      <c r="G23" s="24">
        <v>421</v>
      </c>
      <c r="H23" s="24">
        <v>401</v>
      </c>
      <c r="I23" s="8">
        <f t="shared" si="0"/>
        <v>-52</v>
      </c>
      <c r="J23" s="9">
        <f t="shared" si="1"/>
        <v>-11.479028697571744</v>
      </c>
    </row>
    <row r="24" spans="1:11" ht="15" customHeight="1" x14ac:dyDescent="0.35">
      <c r="B24" s="7" t="s">
        <v>16</v>
      </c>
      <c r="C24" s="52">
        <v>1012</v>
      </c>
      <c r="D24" s="52">
        <v>922</v>
      </c>
      <c r="E24" s="52">
        <v>852</v>
      </c>
      <c r="F24" s="24">
        <v>814</v>
      </c>
      <c r="G24" s="24">
        <v>894</v>
      </c>
      <c r="H24" s="24">
        <v>933</v>
      </c>
      <c r="I24" s="8">
        <f t="shared" si="0"/>
        <v>-79</v>
      </c>
      <c r="J24" s="9">
        <f t="shared" si="1"/>
        <v>-7.8063241106719357</v>
      </c>
    </row>
    <row r="25" spans="1:11" ht="15" customHeight="1" x14ac:dyDescent="0.35">
      <c r="B25" s="7" t="s">
        <v>17</v>
      </c>
      <c r="C25" s="52">
        <v>642</v>
      </c>
      <c r="D25" s="52">
        <v>677</v>
      </c>
      <c r="E25" s="52">
        <v>613</v>
      </c>
      <c r="F25" s="24">
        <v>577</v>
      </c>
      <c r="G25" s="24">
        <v>633</v>
      </c>
      <c r="H25" s="24">
        <v>558</v>
      </c>
      <c r="I25" s="8">
        <f t="shared" si="0"/>
        <v>-84</v>
      </c>
      <c r="J25" s="9">
        <f t="shared" si="1"/>
        <v>-13.084112149532709</v>
      </c>
    </row>
    <row r="26" spans="1:11" ht="15" customHeight="1" x14ac:dyDescent="0.35">
      <c r="B26" s="7" t="s">
        <v>18</v>
      </c>
      <c r="C26" s="52">
        <v>531</v>
      </c>
      <c r="D26" s="52">
        <v>381</v>
      </c>
      <c r="E26" s="52">
        <v>491</v>
      </c>
      <c r="F26" s="24">
        <v>468</v>
      </c>
      <c r="G26" s="24">
        <v>474</v>
      </c>
      <c r="H26" s="24">
        <v>469</v>
      </c>
      <c r="I26" s="8">
        <f t="shared" si="0"/>
        <v>-62</v>
      </c>
      <c r="J26" s="9">
        <f t="shared" si="1"/>
        <v>-11.67608286252354</v>
      </c>
    </row>
    <row r="27" spans="1:11" ht="6" customHeight="1" x14ac:dyDescent="0.35"/>
    <row r="28" spans="1:11" s="1" customFormat="1" ht="21" customHeight="1" x14ac:dyDescent="0.4">
      <c r="A28" s="92" t="s">
        <v>58</v>
      </c>
      <c r="B28" s="92"/>
      <c r="C28" s="92">
        <v>2017</v>
      </c>
      <c r="D28" s="92">
        <v>2018</v>
      </c>
      <c r="E28" s="92">
        <v>2019</v>
      </c>
      <c r="F28" s="90">
        <v>2020</v>
      </c>
      <c r="G28" s="90">
        <v>2021</v>
      </c>
      <c r="H28" s="90">
        <v>2022</v>
      </c>
      <c r="I28" s="92" t="s">
        <v>360</v>
      </c>
      <c r="J28" s="92"/>
    </row>
    <row r="29" spans="1:11" s="1" customFormat="1" ht="21" customHeight="1" x14ac:dyDescent="0.4">
      <c r="A29" s="94"/>
      <c r="B29" s="94"/>
      <c r="C29" s="93"/>
      <c r="D29" s="93"/>
      <c r="E29" s="93"/>
      <c r="F29" s="96"/>
      <c r="G29" s="96"/>
      <c r="H29" s="96"/>
      <c r="I29" s="94"/>
      <c r="J29" s="94"/>
    </row>
    <row r="30" spans="1:11" s="1" customFormat="1" ht="15" customHeight="1" x14ac:dyDescent="0.4">
      <c r="B30" s="4" t="s">
        <v>0</v>
      </c>
      <c r="C30" s="56">
        <v>55</v>
      </c>
      <c r="D30" s="56">
        <v>47.2</v>
      </c>
      <c r="E30" s="56">
        <v>46.4</v>
      </c>
      <c r="F30" s="31" t="e">
        <f>F4/#REF!*1000</f>
        <v>#REF!</v>
      </c>
      <c r="G30" s="31" t="e">
        <f>G4/#REF!*1000</f>
        <v>#REF!</v>
      </c>
      <c r="H30" s="31" t="e">
        <f>H4/#REF!*1000</f>
        <v>#REF!</v>
      </c>
      <c r="I30" s="6" t="e">
        <f>H30-C30</f>
        <v>#REF!</v>
      </c>
      <c r="K30" s="39"/>
    </row>
    <row r="31" spans="1:11" ht="15" customHeight="1" x14ac:dyDescent="0.35">
      <c r="B31" s="7" t="s">
        <v>20</v>
      </c>
      <c r="C31" s="52">
        <v>0.2</v>
      </c>
      <c r="D31" s="52">
        <v>-7.8</v>
      </c>
      <c r="E31" s="52">
        <v>-0.8</v>
      </c>
      <c r="F31" s="32">
        <v>-2.6</v>
      </c>
      <c r="G31" s="32" t="e">
        <f>G30-F30</f>
        <v>#REF!</v>
      </c>
      <c r="H31" s="32" t="e">
        <f>H30-G30</f>
        <v>#REF!</v>
      </c>
      <c r="I31" s="9"/>
    </row>
    <row r="32" spans="1:11" ht="15" customHeight="1" x14ac:dyDescent="0.35">
      <c r="A32" s="21"/>
      <c r="B32" s="22"/>
      <c r="C32" s="54"/>
      <c r="D32" s="54"/>
      <c r="E32" s="54"/>
      <c r="F32" s="20"/>
      <c r="G32" s="20"/>
      <c r="H32" s="20"/>
      <c r="I32" s="16"/>
      <c r="J32" s="21"/>
    </row>
    <row r="33" spans="2:9" ht="15" customHeight="1" x14ac:dyDescent="0.35">
      <c r="B33" s="7" t="s">
        <v>1</v>
      </c>
      <c r="C33" s="53">
        <v>91</v>
      </c>
      <c r="D33" s="53">
        <v>76</v>
      </c>
      <c r="E33" s="53">
        <v>74.099999999999994</v>
      </c>
      <c r="F33" s="12" t="e">
        <f>F8/#REF!*1000</f>
        <v>#REF!</v>
      </c>
      <c r="G33" s="12" t="e">
        <f>G8/#REF!*1000</f>
        <v>#REF!</v>
      </c>
      <c r="H33" s="12" t="e">
        <f>H8/#REF!*1000</f>
        <v>#REF!</v>
      </c>
      <c r="I33" s="9" t="e">
        <f>H33-C33</f>
        <v>#REF!</v>
      </c>
    </row>
    <row r="34" spans="2:9" ht="15" customHeight="1" x14ac:dyDescent="0.35">
      <c r="B34" s="7" t="s">
        <v>2</v>
      </c>
      <c r="C34" s="52">
        <v>47.6</v>
      </c>
      <c r="D34" s="52">
        <v>45.8</v>
      </c>
      <c r="E34" s="52">
        <v>43.8</v>
      </c>
      <c r="F34" s="12" t="e">
        <f>F9/#REF!*1000</f>
        <v>#REF!</v>
      </c>
      <c r="G34" s="12" t="e">
        <f>G9/#REF!*1000</f>
        <v>#REF!</v>
      </c>
      <c r="H34" s="12" t="e">
        <f>H9/#REF!*1000</f>
        <v>#REF!</v>
      </c>
      <c r="I34" s="9" t="e">
        <f t="shared" ref="I34:I51" si="2">H34-C34</f>
        <v>#REF!</v>
      </c>
    </row>
    <row r="35" spans="2:9" ht="15" customHeight="1" x14ac:dyDescent="0.35">
      <c r="B35" s="7" t="s">
        <v>3</v>
      </c>
      <c r="C35" s="52">
        <v>49.6</v>
      </c>
      <c r="D35" s="52">
        <v>37.6</v>
      </c>
      <c r="E35" s="52">
        <v>37.700000000000003</v>
      </c>
      <c r="F35" s="12" t="e">
        <f>F10/#REF!*1000</f>
        <v>#REF!</v>
      </c>
      <c r="G35" s="12" t="e">
        <f>G10/#REF!*1000</f>
        <v>#REF!</v>
      </c>
      <c r="H35" s="12" t="e">
        <f>H10/#REF!*1000</f>
        <v>#REF!</v>
      </c>
      <c r="I35" s="9" t="e">
        <f t="shared" si="2"/>
        <v>#REF!</v>
      </c>
    </row>
    <row r="36" spans="2:9" ht="15" customHeight="1" x14ac:dyDescent="0.35">
      <c r="B36" s="7" t="s">
        <v>4</v>
      </c>
      <c r="C36" s="52">
        <v>99.3</v>
      </c>
      <c r="D36" s="52">
        <v>75.400000000000006</v>
      </c>
      <c r="E36" s="52">
        <v>77.5</v>
      </c>
      <c r="F36" s="12" t="e">
        <f>F11/#REF!*1000</f>
        <v>#REF!</v>
      </c>
      <c r="G36" s="12" t="e">
        <f>G11/#REF!*1000</f>
        <v>#REF!</v>
      </c>
      <c r="H36" s="12" t="e">
        <f>H11/#REF!*1000</f>
        <v>#REF!</v>
      </c>
      <c r="I36" s="9" t="e">
        <f t="shared" si="2"/>
        <v>#REF!</v>
      </c>
    </row>
    <row r="37" spans="2:9" ht="15" customHeight="1" x14ac:dyDescent="0.35">
      <c r="B37" s="7" t="s">
        <v>5</v>
      </c>
      <c r="C37" s="52">
        <v>84.1</v>
      </c>
      <c r="D37" s="52">
        <v>78</v>
      </c>
      <c r="E37" s="52">
        <v>72.599999999999994</v>
      </c>
      <c r="F37" s="12" t="e">
        <f>F12/#REF!*1000</f>
        <v>#REF!</v>
      </c>
      <c r="G37" s="12" t="e">
        <f>G12/#REF!*1000</f>
        <v>#REF!</v>
      </c>
      <c r="H37" s="12" t="e">
        <f>H12/#REF!*1000</f>
        <v>#REF!</v>
      </c>
      <c r="I37" s="9" t="e">
        <f t="shared" si="2"/>
        <v>#REF!</v>
      </c>
    </row>
    <row r="38" spans="2:9" ht="15" customHeight="1" x14ac:dyDescent="0.35">
      <c r="B38" s="7" t="s">
        <v>6</v>
      </c>
      <c r="C38" s="52">
        <v>36.4</v>
      </c>
      <c r="D38" s="52">
        <v>27.7</v>
      </c>
      <c r="E38" s="52">
        <v>31</v>
      </c>
      <c r="F38" s="12" t="e">
        <f>F13/#REF!*1000</f>
        <v>#REF!</v>
      </c>
      <c r="G38" s="12" t="e">
        <f>G13/#REF!*1000</f>
        <v>#REF!</v>
      </c>
      <c r="H38" s="12" t="e">
        <f>H13/#REF!*1000</f>
        <v>#REF!</v>
      </c>
      <c r="I38" s="9" t="e">
        <f t="shared" si="2"/>
        <v>#REF!</v>
      </c>
    </row>
    <row r="39" spans="2:9" ht="15" customHeight="1" x14ac:dyDescent="0.35">
      <c r="B39" s="7" t="s">
        <v>7</v>
      </c>
      <c r="C39" s="52">
        <v>47.1</v>
      </c>
      <c r="D39" s="52">
        <v>33.799999999999997</v>
      </c>
      <c r="E39" s="52">
        <v>34.700000000000003</v>
      </c>
      <c r="F39" s="12" t="e">
        <f>F14/#REF!*1000</f>
        <v>#REF!</v>
      </c>
      <c r="G39" s="12" t="e">
        <f>G14/#REF!*1000</f>
        <v>#REF!</v>
      </c>
      <c r="H39" s="12" t="e">
        <f>H14/#REF!*1000</f>
        <v>#REF!</v>
      </c>
      <c r="I39" s="9" t="e">
        <f t="shared" si="2"/>
        <v>#REF!</v>
      </c>
    </row>
    <row r="40" spans="2:9" ht="15" customHeight="1" x14ac:dyDescent="0.35">
      <c r="B40" s="7" t="s">
        <v>8</v>
      </c>
      <c r="C40" s="52">
        <v>42.1</v>
      </c>
      <c r="D40" s="52">
        <v>37.6</v>
      </c>
      <c r="E40" s="52">
        <v>42.5</v>
      </c>
      <c r="F40" s="12" t="e">
        <f>F15/#REF!*1000</f>
        <v>#REF!</v>
      </c>
      <c r="G40" s="12" t="e">
        <f>G15/#REF!*1000</f>
        <v>#REF!</v>
      </c>
      <c r="H40" s="12" t="e">
        <f>H15/#REF!*1000</f>
        <v>#REF!</v>
      </c>
      <c r="I40" s="9" t="e">
        <f t="shared" si="2"/>
        <v>#REF!</v>
      </c>
    </row>
    <row r="41" spans="2:9" ht="15" customHeight="1" x14ac:dyDescent="0.35">
      <c r="B41" s="7" t="s">
        <v>9</v>
      </c>
      <c r="C41" s="52">
        <v>37.5</v>
      </c>
      <c r="D41" s="52">
        <v>32.1</v>
      </c>
      <c r="E41" s="52">
        <v>20</v>
      </c>
      <c r="F41" s="12" t="e">
        <f>F16/#REF!*1000</f>
        <v>#REF!</v>
      </c>
      <c r="G41" s="12" t="e">
        <f>G16/#REF!*1000</f>
        <v>#REF!</v>
      </c>
      <c r="H41" s="12" t="e">
        <f>H16/#REF!*1000</f>
        <v>#REF!</v>
      </c>
      <c r="I41" s="9" t="e">
        <f t="shared" si="2"/>
        <v>#REF!</v>
      </c>
    </row>
    <row r="42" spans="2:9" ht="15" customHeight="1" x14ac:dyDescent="0.35">
      <c r="B42" s="7" t="s">
        <v>10</v>
      </c>
      <c r="C42" s="52">
        <v>37</v>
      </c>
      <c r="D42" s="52">
        <v>37.200000000000003</v>
      </c>
      <c r="E42" s="52">
        <v>31.1</v>
      </c>
      <c r="F42" s="12" t="e">
        <f>F17/#REF!*1000</f>
        <v>#REF!</v>
      </c>
      <c r="G42" s="12" t="e">
        <f>G17/#REF!*1000</f>
        <v>#REF!</v>
      </c>
      <c r="H42" s="12" t="e">
        <f>H17/#REF!*1000</f>
        <v>#REF!</v>
      </c>
      <c r="I42" s="9" t="e">
        <f t="shared" si="2"/>
        <v>#REF!</v>
      </c>
    </row>
    <row r="43" spans="2:9" ht="15" customHeight="1" x14ac:dyDescent="0.35">
      <c r="B43" s="7" t="s">
        <v>11</v>
      </c>
      <c r="C43" s="52">
        <v>36.5</v>
      </c>
      <c r="D43" s="52">
        <v>28.5</v>
      </c>
      <c r="E43" s="52">
        <v>27.8</v>
      </c>
      <c r="F43" s="12" t="e">
        <f>F18/#REF!*1000</f>
        <v>#REF!</v>
      </c>
      <c r="G43" s="12" t="e">
        <f>G18/#REF!*1000</f>
        <v>#REF!</v>
      </c>
      <c r="H43" s="12" t="e">
        <f>H18/#REF!*1000</f>
        <v>#REF!</v>
      </c>
      <c r="I43" s="9" t="e">
        <f t="shared" si="2"/>
        <v>#REF!</v>
      </c>
    </row>
    <row r="44" spans="2:9" ht="15" customHeight="1" x14ac:dyDescent="0.35">
      <c r="B44" s="7" t="s">
        <v>12</v>
      </c>
      <c r="C44" s="52">
        <v>27.1</v>
      </c>
      <c r="D44" s="52">
        <v>30.2</v>
      </c>
      <c r="E44" s="52">
        <v>27</v>
      </c>
      <c r="F44" s="12" t="e">
        <f>F19/#REF!*1000</f>
        <v>#REF!</v>
      </c>
      <c r="G44" s="12" t="e">
        <f>G19/#REF!*1000</f>
        <v>#REF!</v>
      </c>
      <c r="H44" s="12" t="e">
        <f>H19/#REF!*1000</f>
        <v>#REF!</v>
      </c>
      <c r="I44" s="9" t="e">
        <f t="shared" si="2"/>
        <v>#REF!</v>
      </c>
    </row>
    <row r="45" spans="2:9" ht="15" customHeight="1" x14ac:dyDescent="0.35">
      <c r="B45" s="7" t="s">
        <v>24</v>
      </c>
      <c r="C45" s="52">
        <v>39.799999999999997</v>
      </c>
      <c r="D45" s="52">
        <v>34.6</v>
      </c>
      <c r="E45" s="52">
        <v>34</v>
      </c>
      <c r="F45" s="12" t="e">
        <f>F20/#REF!*1000</f>
        <v>#REF!</v>
      </c>
      <c r="G45" s="12" t="e">
        <f>G20/#REF!*1000</f>
        <v>#REF!</v>
      </c>
      <c r="H45" s="12" t="e">
        <f>H20/#REF!*1000</f>
        <v>#REF!</v>
      </c>
      <c r="I45" s="9" t="e">
        <f t="shared" si="2"/>
        <v>#REF!</v>
      </c>
    </row>
    <row r="46" spans="2:9" ht="15" customHeight="1" x14ac:dyDescent="0.35">
      <c r="B46" s="7" t="s">
        <v>13</v>
      </c>
      <c r="C46" s="52">
        <v>38.799999999999997</v>
      </c>
      <c r="D46" s="52">
        <v>33.9</v>
      </c>
      <c r="E46" s="52">
        <v>33</v>
      </c>
      <c r="F46" s="12" t="e">
        <f>F21/#REF!*1000</f>
        <v>#REF!</v>
      </c>
      <c r="G46" s="12" t="e">
        <f>G21/#REF!*1000</f>
        <v>#REF!</v>
      </c>
      <c r="H46" s="12" t="e">
        <f>H21/#REF!*1000</f>
        <v>#REF!</v>
      </c>
      <c r="I46" s="9" t="e">
        <f t="shared" si="2"/>
        <v>#REF!</v>
      </c>
    </row>
    <row r="47" spans="2:9" ht="15" customHeight="1" x14ac:dyDescent="0.35">
      <c r="B47" s="7" t="s">
        <v>14</v>
      </c>
      <c r="C47" s="52">
        <v>37.200000000000003</v>
      </c>
      <c r="D47" s="52">
        <v>29.7</v>
      </c>
      <c r="E47" s="52">
        <v>17.600000000000001</v>
      </c>
      <c r="F47" s="12" t="e">
        <f>F22/#REF!*1000</f>
        <v>#REF!</v>
      </c>
      <c r="G47" s="12" t="e">
        <f>G22/#REF!*1000</f>
        <v>#REF!</v>
      </c>
      <c r="H47" s="12" t="e">
        <f>H22/#REF!*1000</f>
        <v>#REF!</v>
      </c>
      <c r="I47" s="9" t="e">
        <f t="shared" si="2"/>
        <v>#REF!</v>
      </c>
    </row>
    <row r="48" spans="2:9" ht="15" customHeight="1" x14ac:dyDescent="0.35">
      <c r="B48" s="7" t="s">
        <v>15</v>
      </c>
      <c r="C48" s="52">
        <v>35.5</v>
      </c>
      <c r="D48" s="52">
        <v>35</v>
      </c>
      <c r="E48" s="52">
        <v>33.700000000000003</v>
      </c>
      <c r="F48" s="12" t="e">
        <f>F23/#REF!*1000</f>
        <v>#REF!</v>
      </c>
      <c r="G48" s="12" t="e">
        <f>G23/#REF!*1000</f>
        <v>#REF!</v>
      </c>
      <c r="H48" s="12" t="e">
        <f>H23/#REF!*1000</f>
        <v>#REF!</v>
      </c>
      <c r="I48" s="9" t="e">
        <f t="shared" si="2"/>
        <v>#REF!</v>
      </c>
    </row>
    <row r="49" spans="1:10" ht="15" customHeight="1" x14ac:dyDescent="0.35">
      <c r="B49" s="7" t="s">
        <v>16</v>
      </c>
      <c r="C49" s="52">
        <v>38.799999999999997</v>
      </c>
      <c r="D49" s="52">
        <v>35.4</v>
      </c>
      <c r="E49" s="52">
        <v>32.700000000000003</v>
      </c>
      <c r="F49" s="12" t="e">
        <f>F24/#REF!*1000</f>
        <v>#REF!</v>
      </c>
      <c r="G49" s="12" t="e">
        <f>G24/#REF!*1000</f>
        <v>#REF!</v>
      </c>
      <c r="H49" s="12" t="e">
        <f>H24/#REF!*1000</f>
        <v>#REF!</v>
      </c>
      <c r="I49" s="9" t="e">
        <f t="shared" si="2"/>
        <v>#REF!</v>
      </c>
    </row>
    <row r="50" spans="1:10" ht="15" customHeight="1" x14ac:dyDescent="0.35">
      <c r="B50" s="7" t="s">
        <v>17</v>
      </c>
      <c r="C50" s="52">
        <v>35.299999999999997</v>
      </c>
      <c r="D50" s="52">
        <v>37.5</v>
      </c>
      <c r="E50" s="52">
        <v>34.299999999999997</v>
      </c>
      <c r="F50" s="12" t="e">
        <f>F25/#REF!*1000</f>
        <v>#REF!</v>
      </c>
      <c r="G50" s="12" t="e">
        <f>G25/#REF!*1000</f>
        <v>#REF!</v>
      </c>
      <c r="H50" s="12" t="e">
        <f>H25/#REF!*1000</f>
        <v>#REF!</v>
      </c>
      <c r="I50" s="9" t="e">
        <f t="shared" si="2"/>
        <v>#REF!</v>
      </c>
    </row>
    <row r="51" spans="1:10" ht="15" customHeight="1" x14ac:dyDescent="0.35">
      <c r="A51" s="21"/>
      <c r="B51" s="22" t="s">
        <v>18</v>
      </c>
      <c r="C51" s="54">
        <v>33.4</v>
      </c>
      <c r="D51" s="54">
        <v>24</v>
      </c>
      <c r="E51" s="54">
        <v>30.9</v>
      </c>
      <c r="F51" s="20" t="e">
        <f>F26/#REF!*1000</f>
        <v>#REF!</v>
      </c>
      <c r="G51" s="20" t="e">
        <f>G26/#REF!*1000</f>
        <v>#REF!</v>
      </c>
      <c r="H51" s="20" t="e">
        <f>H26/#REF!*1000</f>
        <v>#REF!</v>
      </c>
      <c r="I51" s="16" t="e">
        <f t="shared" si="2"/>
        <v>#REF!</v>
      </c>
      <c r="J51" s="21"/>
    </row>
    <row r="52" spans="1:10" ht="15" customHeight="1" x14ac:dyDescent="0.35">
      <c r="B52" s="26" t="s">
        <v>53</v>
      </c>
      <c r="C52" s="62"/>
      <c r="D52" s="62"/>
      <c r="E52" s="62"/>
      <c r="I52" s="13"/>
    </row>
    <row r="53" spans="1:10" ht="15" customHeight="1" x14ac:dyDescent="0.35">
      <c r="B53" s="7" t="s">
        <v>113</v>
      </c>
      <c r="C53" s="7"/>
      <c r="D53" s="7"/>
      <c r="E53" s="7"/>
      <c r="F53" s="13"/>
      <c r="G53" s="13"/>
      <c r="H53" s="13"/>
      <c r="I53" s="13"/>
    </row>
    <row r="54" spans="1:10" ht="15" customHeight="1" x14ac:dyDescent="0.35"/>
    <row r="55" spans="1:10" ht="15" customHeight="1" x14ac:dyDescent="0.35"/>
  </sheetData>
  <mergeCells count="19">
    <mergeCell ref="A1:J1"/>
    <mergeCell ref="J28:J29"/>
    <mergeCell ref="F2:F3"/>
    <mergeCell ref="G2:G3"/>
    <mergeCell ref="H2:H3"/>
    <mergeCell ref="I2:I3"/>
    <mergeCell ref="J2:J3"/>
    <mergeCell ref="F28:F29"/>
    <mergeCell ref="G28:G29"/>
    <mergeCell ref="H28:H29"/>
    <mergeCell ref="I28:I29"/>
    <mergeCell ref="A2:B3"/>
    <mergeCell ref="A28:B29"/>
    <mergeCell ref="C2:C3"/>
    <mergeCell ref="D2:D3"/>
    <mergeCell ref="E2:E3"/>
    <mergeCell ref="C28:C29"/>
    <mergeCell ref="D28:D29"/>
    <mergeCell ref="E28:E29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Normal="100" workbookViewId="0">
      <selection activeCell="K5" sqref="K5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6" s="30" customFormat="1" ht="18" customHeight="1" x14ac:dyDescent="0.4">
      <c r="A1" s="95" t="s">
        <v>115</v>
      </c>
      <c r="B1" s="95"/>
      <c r="C1" s="95"/>
      <c r="D1" s="95"/>
      <c r="E1" s="95"/>
      <c r="F1" s="95"/>
      <c r="G1" s="95"/>
      <c r="H1" s="95"/>
      <c r="I1" s="95"/>
      <c r="J1" s="95"/>
    </row>
    <row r="2" spans="1:16" s="3" customFormat="1" ht="14.25" customHeight="1" x14ac:dyDescent="0.35">
      <c r="A2" s="90" t="s">
        <v>57</v>
      </c>
      <c r="B2" s="90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</row>
    <row r="3" spans="1:16" s="3" customFormat="1" ht="14.25" customHeight="1" x14ac:dyDescent="0.35">
      <c r="A3" s="96"/>
      <c r="B3" s="96"/>
      <c r="C3" s="91"/>
      <c r="D3" s="91"/>
      <c r="E3" s="91"/>
      <c r="F3" s="96"/>
      <c r="G3" s="96"/>
      <c r="H3" s="96"/>
      <c r="I3" s="94"/>
      <c r="J3" s="94"/>
    </row>
    <row r="4" spans="1:16" s="1" customFormat="1" ht="15" customHeight="1" x14ac:dyDescent="0.4">
      <c r="B4" s="4" t="s">
        <v>0</v>
      </c>
      <c r="C4" s="56">
        <v>12831</v>
      </c>
      <c r="D4" s="56" t="s">
        <v>534</v>
      </c>
      <c r="E4" s="56" t="s">
        <v>535</v>
      </c>
      <c r="F4" s="23">
        <f>SUM(F8:F13)</f>
        <v>10281</v>
      </c>
      <c r="G4" s="23">
        <f t="shared" ref="G4:H4" si="0">SUM(G8:G13)</f>
        <v>10944</v>
      </c>
      <c r="H4" s="23">
        <f t="shared" si="0"/>
        <v>11376</v>
      </c>
      <c r="I4" s="5">
        <f>H4-C4</f>
        <v>-1455</v>
      </c>
      <c r="J4" s="6">
        <f>I4/C4*100</f>
        <v>-11.339724105681553</v>
      </c>
    </row>
    <row r="5" spans="1:16" s="1" customFormat="1" ht="15" customHeight="1" x14ac:dyDescent="0.4">
      <c r="B5" s="7" t="s">
        <v>20</v>
      </c>
      <c r="C5" s="52">
        <v>24</v>
      </c>
      <c r="D5" s="52" t="s">
        <v>536</v>
      </c>
      <c r="E5" s="52">
        <v>-167</v>
      </c>
      <c r="F5" s="27">
        <v>-591</v>
      </c>
      <c r="G5" s="27">
        <f>G4-F4</f>
        <v>663</v>
      </c>
      <c r="H5" s="27">
        <f>H4-G4</f>
        <v>432</v>
      </c>
      <c r="I5" s="8"/>
      <c r="J5" s="9"/>
    </row>
    <row r="6" spans="1:16" s="1" customFormat="1" ht="15" customHeight="1" x14ac:dyDescent="0.4">
      <c r="B6" s="17" t="s">
        <v>21</v>
      </c>
      <c r="C6" s="52">
        <v>0.2</v>
      </c>
      <c r="D6" s="52">
        <v>-14</v>
      </c>
      <c r="E6" s="52">
        <v>-1.5</v>
      </c>
      <c r="F6" s="28">
        <v>-5.4</v>
      </c>
      <c r="G6" s="28">
        <f>G5/F4*100</f>
        <v>6.4487890283046401</v>
      </c>
      <c r="H6" s="28">
        <f>H5/G4*100</f>
        <v>3.9473684210526314</v>
      </c>
      <c r="I6" s="18"/>
      <c r="J6" s="19"/>
    </row>
    <row r="7" spans="1:16" s="1" customFormat="1" ht="15" customHeight="1" x14ac:dyDescent="0.4">
      <c r="A7" s="40"/>
      <c r="B7" s="14"/>
      <c r="C7" s="59"/>
      <c r="D7" s="59"/>
      <c r="E7" s="59"/>
      <c r="F7" s="14"/>
      <c r="G7" s="14"/>
      <c r="H7" s="14"/>
      <c r="I7" s="15"/>
      <c r="J7" s="16"/>
      <c r="N7" s="4"/>
      <c r="O7" s="82"/>
      <c r="P7" s="82"/>
    </row>
    <row r="8" spans="1:16" ht="15" customHeight="1" x14ac:dyDescent="0.35">
      <c r="B8" s="7" t="s">
        <v>84</v>
      </c>
      <c r="C8" s="53">
        <v>819</v>
      </c>
      <c r="D8" s="53">
        <v>645</v>
      </c>
      <c r="E8" s="53">
        <v>706</v>
      </c>
      <c r="F8" s="24">
        <v>630</v>
      </c>
      <c r="G8" s="24">
        <v>709</v>
      </c>
      <c r="H8" s="24">
        <v>732</v>
      </c>
      <c r="I8" s="8">
        <f>H8-C8</f>
        <v>-87</v>
      </c>
      <c r="J8" s="9">
        <f>I8/C8*100</f>
        <v>-10.622710622710622</v>
      </c>
      <c r="N8" s="84"/>
      <c r="O8" s="73"/>
      <c r="P8" s="73"/>
    </row>
    <row r="9" spans="1:16" ht="15" customHeight="1" x14ac:dyDescent="0.35">
      <c r="B9" s="7" t="s">
        <v>85</v>
      </c>
      <c r="C9" s="52">
        <v>914</v>
      </c>
      <c r="D9" s="52">
        <v>764</v>
      </c>
      <c r="E9" s="52">
        <v>705</v>
      </c>
      <c r="F9" s="24">
        <v>710</v>
      </c>
      <c r="G9" s="24">
        <v>822</v>
      </c>
      <c r="H9" s="24">
        <v>1004</v>
      </c>
      <c r="I9" s="8">
        <f t="shared" ref="I9:I21" si="1">H9-C9</f>
        <v>90</v>
      </c>
      <c r="J9" s="9">
        <f t="shared" ref="J9:J21" si="2">I9/C9*100</f>
        <v>9.8468271334792128</v>
      </c>
      <c r="N9" s="84"/>
      <c r="O9" s="73"/>
      <c r="P9" s="73"/>
    </row>
    <row r="10" spans="1:16" ht="15" customHeight="1" x14ac:dyDescent="0.35">
      <c r="B10" s="7" t="s">
        <v>86</v>
      </c>
      <c r="C10" s="52">
        <v>8498</v>
      </c>
      <c r="D10" s="52" t="s">
        <v>543</v>
      </c>
      <c r="E10" s="52" t="s">
        <v>544</v>
      </c>
      <c r="F10" s="24">
        <v>6557</v>
      </c>
      <c r="G10" s="24">
        <v>6939</v>
      </c>
      <c r="H10" s="24">
        <v>7040</v>
      </c>
      <c r="I10" s="8">
        <f t="shared" si="1"/>
        <v>-1458</v>
      </c>
      <c r="J10" s="9">
        <f t="shared" si="2"/>
        <v>-17.156978112497061</v>
      </c>
      <c r="N10" s="84"/>
      <c r="O10" s="73"/>
      <c r="P10" s="73"/>
    </row>
    <row r="11" spans="1:16" ht="15" customHeight="1" x14ac:dyDescent="0.35">
      <c r="B11" s="7" t="s">
        <v>87</v>
      </c>
      <c r="C11" s="52">
        <v>1988</v>
      </c>
      <c r="D11" s="52" t="s">
        <v>545</v>
      </c>
      <c r="E11" s="52" t="s">
        <v>546</v>
      </c>
      <c r="F11" s="24">
        <v>1769</v>
      </c>
      <c r="G11" s="24">
        <v>1818</v>
      </c>
      <c r="H11" s="24">
        <v>1854</v>
      </c>
      <c r="I11" s="8">
        <f t="shared" si="1"/>
        <v>-134</v>
      </c>
      <c r="J11" s="9">
        <f t="shared" si="2"/>
        <v>-6.7404426559356132</v>
      </c>
      <c r="N11" s="84"/>
      <c r="O11" s="73"/>
      <c r="P11" s="73"/>
    </row>
    <row r="12" spans="1:16" ht="15" customHeight="1" x14ac:dyDescent="0.35">
      <c r="B12" s="7" t="s">
        <v>88</v>
      </c>
      <c r="C12" s="52">
        <v>418</v>
      </c>
      <c r="D12" s="52">
        <v>356</v>
      </c>
      <c r="E12" s="52">
        <v>382</v>
      </c>
      <c r="F12" s="24">
        <v>395</v>
      </c>
      <c r="G12" s="24">
        <v>438</v>
      </c>
      <c r="H12" s="24">
        <v>475</v>
      </c>
      <c r="I12" s="8">
        <f t="shared" si="1"/>
        <v>57</v>
      </c>
      <c r="J12" s="9">
        <f t="shared" si="2"/>
        <v>13.636363636363635</v>
      </c>
      <c r="N12" s="84"/>
      <c r="O12" s="73"/>
      <c r="P12" s="73"/>
    </row>
    <row r="13" spans="1:16" ht="15" customHeight="1" x14ac:dyDescent="0.35">
      <c r="B13" s="7" t="s">
        <v>89</v>
      </c>
      <c r="C13" s="52">
        <v>194</v>
      </c>
      <c r="D13" s="52">
        <v>200</v>
      </c>
      <c r="E13" s="52">
        <v>237</v>
      </c>
      <c r="F13" s="24">
        <v>220</v>
      </c>
      <c r="G13" s="24">
        <v>218</v>
      </c>
      <c r="H13" s="24">
        <v>271</v>
      </c>
      <c r="I13" s="8">
        <f t="shared" si="1"/>
        <v>77</v>
      </c>
      <c r="J13" s="9">
        <f t="shared" si="2"/>
        <v>39.690721649484537</v>
      </c>
      <c r="N13" s="84"/>
      <c r="O13" s="73"/>
      <c r="P13" s="73"/>
    </row>
    <row r="14" spans="1:16" ht="15" customHeight="1" x14ac:dyDescent="0.35">
      <c r="B14" s="7"/>
      <c r="C14" s="54"/>
      <c r="D14" s="54"/>
      <c r="E14" s="54"/>
      <c r="F14" s="24"/>
      <c r="G14" s="24"/>
      <c r="H14" s="24"/>
      <c r="I14" s="8"/>
      <c r="J14" s="9"/>
      <c r="N14" s="84"/>
      <c r="O14" s="73"/>
      <c r="P14" s="73"/>
    </row>
    <row r="15" spans="1:16" ht="15" customHeight="1" x14ac:dyDescent="0.35">
      <c r="B15" s="64" t="s">
        <v>90</v>
      </c>
      <c r="C15" s="53">
        <v>31.8</v>
      </c>
      <c r="D15" s="53">
        <v>32.299999999999997</v>
      </c>
      <c r="E15" s="53">
        <v>32.6</v>
      </c>
      <c r="F15" s="65">
        <v>33.1</v>
      </c>
      <c r="G15" s="65">
        <v>33</v>
      </c>
      <c r="H15" s="65">
        <v>33.1</v>
      </c>
      <c r="I15" s="61">
        <f>H15-C15</f>
        <v>1.3000000000000007</v>
      </c>
      <c r="J15" s="61">
        <f t="shared" si="2"/>
        <v>4.088050314465411</v>
      </c>
      <c r="N15" s="64"/>
      <c r="O15" s="83"/>
      <c r="P15" s="83"/>
    </row>
    <row r="16" spans="1:16" s="1" customFormat="1" ht="15" customHeight="1" x14ac:dyDescent="0.4">
      <c r="A16" s="40"/>
      <c r="B16" s="14"/>
      <c r="C16" s="54"/>
      <c r="D16" s="54"/>
      <c r="E16" s="54"/>
      <c r="F16" s="14"/>
      <c r="G16" s="14"/>
      <c r="H16" s="14"/>
      <c r="I16" s="8"/>
      <c r="J16" s="9"/>
      <c r="N16" s="7"/>
      <c r="O16" s="73"/>
      <c r="P16" s="73"/>
    </row>
    <row r="17" spans="1:16" ht="15" customHeight="1" x14ac:dyDescent="0.35">
      <c r="B17" s="7" t="s">
        <v>91</v>
      </c>
      <c r="C17" s="53">
        <v>5447</v>
      </c>
      <c r="D17" s="53" t="s">
        <v>547</v>
      </c>
      <c r="E17" s="53" t="s">
        <v>548</v>
      </c>
      <c r="F17" s="24">
        <v>4604</v>
      </c>
      <c r="G17" s="24">
        <v>4788</v>
      </c>
      <c r="H17" s="24">
        <v>5261</v>
      </c>
      <c r="I17" s="63">
        <f t="shared" si="1"/>
        <v>-186</v>
      </c>
      <c r="J17" s="61">
        <f t="shared" si="2"/>
        <v>-3.4147237011198825</v>
      </c>
      <c r="N17" s="7"/>
      <c r="O17" s="73"/>
      <c r="P17" s="73"/>
    </row>
    <row r="18" spans="1:16" ht="15" customHeight="1" x14ac:dyDescent="0.35">
      <c r="B18" s="7" t="s">
        <v>92</v>
      </c>
      <c r="C18" s="52">
        <v>7384</v>
      </c>
      <c r="D18" s="52" t="s">
        <v>549</v>
      </c>
      <c r="E18" s="52" t="s">
        <v>550</v>
      </c>
      <c r="F18" s="24">
        <v>5677</v>
      </c>
      <c r="G18" s="24">
        <v>6156</v>
      </c>
      <c r="H18" s="24">
        <v>6115</v>
      </c>
      <c r="I18" s="8">
        <f t="shared" si="1"/>
        <v>-1269</v>
      </c>
      <c r="J18" s="9">
        <f t="shared" si="2"/>
        <v>-17.185807150595885</v>
      </c>
      <c r="N18" s="64"/>
      <c r="O18" s="83"/>
      <c r="P18" s="83"/>
    </row>
    <row r="19" spans="1:16" s="1" customFormat="1" ht="15" customHeight="1" x14ac:dyDescent="0.4">
      <c r="A19" s="40"/>
      <c r="B19" s="14"/>
      <c r="C19" s="54"/>
      <c r="D19" s="54"/>
      <c r="E19" s="54"/>
      <c r="F19" s="14"/>
      <c r="G19" s="14"/>
      <c r="H19" s="14"/>
      <c r="I19" s="8"/>
      <c r="J19" s="9"/>
      <c r="N19" s="7"/>
      <c r="O19" s="73"/>
      <c r="P19" s="73"/>
    </row>
    <row r="20" spans="1:16" ht="15" customHeight="1" x14ac:dyDescent="0.35">
      <c r="B20" s="7" t="s">
        <v>93</v>
      </c>
      <c r="C20" s="53">
        <v>7746</v>
      </c>
      <c r="D20" s="53" t="s">
        <v>551</v>
      </c>
      <c r="E20" s="53" t="s">
        <v>552</v>
      </c>
      <c r="F20" s="24">
        <v>6699</v>
      </c>
      <c r="G20" s="24">
        <v>6611</v>
      </c>
      <c r="H20" s="24">
        <v>6704</v>
      </c>
      <c r="I20" s="63">
        <f t="shared" si="1"/>
        <v>-1042</v>
      </c>
      <c r="J20" s="61">
        <f t="shared" si="2"/>
        <v>-13.452104311902918</v>
      </c>
    </row>
    <row r="21" spans="1:16" ht="15" customHeight="1" x14ac:dyDescent="0.4">
      <c r="B21" s="7" t="s">
        <v>94</v>
      </c>
      <c r="C21" s="52">
        <v>5085</v>
      </c>
      <c r="D21" s="52" t="s">
        <v>553</v>
      </c>
      <c r="E21" s="52" t="s">
        <v>554</v>
      </c>
      <c r="F21" s="24">
        <v>3582</v>
      </c>
      <c r="G21" s="24">
        <v>4333</v>
      </c>
      <c r="H21" s="24">
        <v>4672</v>
      </c>
      <c r="I21" s="8">
        <f t="shared" si="1"/>
        <v>-413</v>
      </c>
      <c r="J21" s="9">
        <f t="shared" si="2"/>
        <v>-8.1219272369714854</v>
      </c>
      <c r="N21" s="1"/>
      <c r="O21" s="1"/>
      <c r="P21" s="1"/>
    </row>
    <row r="22" spans="1:16" ht="15" customHeight="1" x14ac:dyDescent="0.4">
      <c r="F22" s="45"/>
      <c r="G22" s="45"/>
      <c r="H22" s="45"/>
      <c r="N22" s="1"/>
      <c r="O22" s="1"/>
      <c r="P22" s="1"/>
    </row>
    <row r="23" spans="1:16" s="1" customFormat="1" ht="21" customHeight="1" x14ac:dyDescent="0.4">
      <c r="A23" s="92" t="s">
        <v>148</v>
      </c>
      <c r="B23" s="92"/>
      <c r="C23" s="92">
        <v>2017</v>
      </c>
      <c r="D23" s="92">
        <v>2018</v>
      </c>
      <c r="E23" s="92">
        <v>2019</v>
      </c>
      <c r="F23" s="90">
        <v>2020</v>
      </c>
      <c r="G23" s="90">
        <v>2021</v>
      </c>
      <c r="H23" s="90">
        <v>2022</v>
      </c>
      <c r="I23" s="92" t="s">
        <v>193</v>
      </c>
      <c r="J23" s="92"/>
      <c r="N23" s="2"/>
      <c r="O23" s="2"/>
      <c r="P23" s="2"/>
    </row>
    <row r="24" spans="1:16" s="1" customFormat="1" ht="21" customHeight="1" x14ac:dyDescent="0.4">
      <c r="A24" s="94"/>
      <c r="B24" s="94"/>
      <c r="C24" s="94"/>
      <c r="D24" s="94"/>
      <c r="E24" s="94"/>
      <c r="F24" s="96"/>
      <c r="G24" s="96"/>
      <c r="H24" s="96"/>
      <c r="I24" s="94"/>
      <c r="J24" s="94"/>
      <c r="N24" s="2"/>
      <c r="O24" s="2"/>
      <c r="P24" s="2"/>
    </row>
    <row r="25" spans="1:16" ht="15" customHeight="1" x14ac:dyDescent="0.35">
      <c r="B25" s="7" t="s">
        <v>95</v>
      </c>
      <c r="C25" s="52">
        <v>6.4</v>
      </c>
      <c r="D25" s="52">
        <v>5.8</v>
      </c>
      <c r="E25" s="52">
        <v>6.5</v>
      </c>
      <c r="F25" s="37">
        <f>F8/F$4*100</f>
        <v>6.1278085789320107</v>
      </c>
      <c r="G25" s="37">
        <f t="shared" ref="G25:H25" si="3">G8/G$4*100</f>
        <v>6.4784356725146193</v>
      </c>
      <c r="H25" s="37">
        <f t="shared" si="3"/>
        <v>6.4345991561181437</v>
      </c>
      <c r="I25" s="9">
        <f>H25-C25</f>
        <v>3.4599156118143348E-2</v>
      </c>
      <c r="J25" s="9"/>
    </row>
    <row r="26" spans="1:16" ht="15" customHeight="1" x14ac:dyDescent="0.35">
      <c r="B26" s="7" t="s">
        <v>96</v>
      </c>
      <c r="C26" s="52">
        <v>7.1</v>
      </c>
      <c r="D26" s="52">
        <v>6.9</v>
      </c>
      <c r="E26" s="52">
        <v>6.5</v>
      </c>
      <c r="F26" s="37">
        <f t="shared" ref="F26:H30" si="4">F9/F$4*100</f>
        <v>6.9059430016535366</v>
      </c>
      <c r="G26" s="37">
        <f t="shared" si="4"/>
        <v>7.5109649122807012</v>
      </c>
      <c r="H26" s="37">
        <f t="shared" si="4"/>
        <v>8.8255977496483826</v>
      </c>
      <c r="I26" s="9">
        <f t="shared" ref="I26:I36" si="5">H26-C26</f>
        <v>1.725597749648383</v>
      </c>
      <c r="J26" s="9"/>
    </row>
    <row r="27" spans="1:16" ht="15" customHeight="1" x14ac:dyDescent="0.35">
      <c r="B27" s="7" t="s">
        <v>97</v>
      </c>
      <c r="C27" s="52">
        <v>66.2</v>
      </c>
      <c r="D27" s="52">
        <v>65.900000000000006</v>
      </c>
      <c r="E27" s="52">
        <v>65.400000000000006</v>
      </c>
      <c r="F27" s="37">
        <f t="shared" si="4"/>
        <v>63.77784262231301</v>
      </c>
      <c r="G27" s="37">
        <f t="shared" si="4"/>
        <v>63.404605263157897</v>
      </c>
      <c r="H27" s="37">
        <f t="shared" si="4"/>
        <v>61.884669479606188</v>
      </c>
      <c r="I27" s="9">
        <f t="shared" si="5"/>
        <v>-4.3153305203938146</v>
      </c>
      <c r="J27" s="9"/>
    </row>
    <row r="28" spans="1:16" ht="15" customHeight="1" x14ac:dyDescent="0.35">
      <c r="B28" s="7" t="s">
        <v>98</v>
      </c>
      <c r="C28" s="52">
        <v>15.5</v>
      </c>
      <c r="D28" s="52">
        <v>16.3</v>
      </c>
      <c r="E28" s="52">
        <v>15.9</v>
      </c>
      <c r="F28" s="37">
        <f t="shared" si="4"/>
        <v>17.206497422429727</v>
      </c>
      <c r="G28" s="37">
        <f t="shared" si="4"/>
        <v>16.611842105263158</v>
      </c>
      <c r="H28" s="37">
        <f t="shared" si="4"/>
        <v>16.297468354430382</v>
      </c>
      <c r="I28" s="9">
        <f t="shared" si="5"/>
        <v>0.79746835443038222</v>
      </c>
      <c r="J28" s="9"/>
    </row>
    <row r="29" spans="1:16" ht="15" customHeight="1" x14ac:dyDescent="0.4">
      <c r="B29" s="7" t="s">
        <v>99</v>
      </c>
      <c r="C29" s="52">
        <v>3.3</v>
      </c>
      <c r="D29" s="52">
        <v>3.2</v>
      </c>
      <c r="E29" s="52">
        <v>3.5</v>
      </c>
      <c r="F29" s="37">
        <f t="shared" si="4"/>
        <v>3.8420387121875303</v>
      </c>
      <c r="G29" s="37">
        <f t="shared" si="4"/>
        <v>4.0021929824561404</v>
      </c>
      <c r="H29" s="37">
        <f t="shared" si="4"/>
        <v>4.1754571026722926</v>
      </c>
      <c r="I29" s="9">
        <f t="shared" si="5"/>
        <v>0.87545710267229282</v>
      </c>
      <c r="J29" s="9"/>
      <c r="N29" s="1"/>
      <c r="O29" s="1"/>
      <c r="P29" s="1"/>
    </row>
    <row r="30" spans="1:16" ht="15" customHeight="1" x14ac:dyDescent="0.35">
      <c r="B30" s="7" t="s">
        <v>100</v>
      </c>
      <c r="C30" s="52">
        <v>1.5</v>
      </c>
      <c r="D30" s="52">
        <v>1.8</v>
      </c>
      <c r="E30" s="52">
        <v>2.2000000000000002</v>
      </c>
      <c r="F30" s="37">
        <f t="shared" si="4"/>
        <v>2.1398696624841942</v>
      </c>
      <c r="G30" s="37">
        <f t="shared" si="4"/>
        <v>1.9919590643274854</v>
      </c>
      <c r="H30" s="37">
        <f t="shared" si="4"/>
        <v>2.3822081575246132</v>
      </c>
      <c r="I30" s="9">
        <f t="shared" si="5"/>
        <v>0.88220815752461323</v>
      </c>
      <c r="J30" s="9"/>
    </row>
    <row r="31" spans="1:16" s="1" customFormat="1" ht="15" customHeight="1" x14ac:dyDescent="0.4">
      <c r="A31" s="40"/>
      <c r="B31" s="14"/>
      <c r="C31" s="54"/>
      <c r="D31" s="54"/>
      <c r="E31" s="54"/>
      <c r="F31" s="38"/>
      <c r="G31" s="14"/>
      <c r="H31" s="14"/>
      <c r="I31" s="9"/>
      <c r="J31" s="16"/>
      <c r="N31" s="2"/>
      <c r="O31" s="2"/>
      <c r="P31" s="2"/>
    </row>
    <row r="32" spans="1:16" ht="15" customHeight="1" x14ac:dyDescent="0.4">
      <c r="B32" s="7" t="s">
        <v>104</v>
      </c>
      <c r="C32" s="53">
        <v>42.5</v>
      </c>
      <c r="D32" s="53">
        <v>43.5</v>
      </c>
      <c r="E32" s="53">
        <v>43.1</v>
      </c>
      <c r="F32" s="37">
        <f>F17/F$4*100</f>
        <v>44.781636027623776</v>
      </c>
      <c r="G32" s="37">
        <f t="shared" ref="G32:H32" si="6">G17/G$4*100</f>
        <v>43.75</v>
      </c>
      <c r="H32" s="37">
        <f t="shared" si="6"/>
        <v>46.24648382559775</v>
      </c>
      <c r="I32" s="61">
        <f t="shared" si="5"/>
        <v>3.7464838255977497</v>
      </c>
      <c r="J32" s="9"/>
      <c r="N32" s="1"/>
      <c r="O32" s="1"/>
      <c r="P32" s="1"/>
    </row>
    <row r="33" spans="1:16" ht="15" customHeight="1" x14ac:dyDescent="0.35">
      <c r="B33" s="7" t="s">
        <v>105</v>
      </c>
      <c r="C33" s="52">
        <v>57.5</v>
      </c>
      <c r="D33" s="52">
        <v>56.5</v>
      </c>
      <c r="E33" s="52">
        <v>56.9</v>
      </c>
      <c r="F33" s="37">
        <f>F18/F$4*100</f>
        <v>55.218363972376224</v>
      </c>
      <c r="G33" s="37">
        <f t="shared" ref="G33:H33" si="7">G18/G$4*100</f>
        <v>56.25</v>
      </c>
      <c r="H33" s="37">
        <f t="shared" si="7"/>
        <v>53.75351617440225</v>
      </c>
      <c r="I33" s="9">
        <f t="shared" si="5"/>
        <v>-3.7464838255977497</v>
      </c>
      <c r="J33" s="9"/>
    </row>
    <row r="34" spans="1:16" s="1" customFormat="1" ht="15" customHeight="1" x14ac:dyDescent="0.4">
      <c r="A34" s="40"/>
      <c r="B34" s="14"/>
      <c r="C34" s="54"/>
      <c r="D34" s="54"/>
      <c r="E34" s="54"/>
      <c r="F34" s="14"/>
      <c r="G34" s="14"/>
      <c r="H34" s="14"/>
      <c r="I34" s="9"/>
      <c r="J34" s="16"/>
      <c r="N34" s="2"/>
      <c r="O34" s="2"/>
      <c r="P34" s="2"/>
    </row>
    <row r="35" spans="1:16" ht="15" customHeight="1" x14ac:dyDescent="0.35">
      <c r="B35" s="7" t="s">
        <v>117</v>
      </c>
      <c r="C35" s="53">
        <v>60.4</v>
      </c>
      <c r="D35" s="53">
        <v>60.9</v>
      </c>
      <c r="E35" s="53">
        <v>63</v>
      </c>
      <c r="F35" s="37">
        <f>F20/F$4*100</f>
        <v>65.159031222643719</v>
      </c>
      <c r="G35" s="37">
        <f t="shared" ref="G35:H35" si="8">G20/G$4*100</f>
        <v>60.407529239766077</v>
      </c>
      <c r="H35" s="37">
        <f t="shared" si="8"/>
        <v>58.931082981715889</v>
      </c>
      <c r="I35" s="61">
        <f t="shared" si="5"/>
        <v>-1.4689170182841096</v>
      </c>
      <c r="J35" s="9"/>
    </row>
    <row r="36" spans="1:16" ht="15" customHeight="1" x14ac:dyDescent="0.35">
      <c r="B36" s="7" t="s">
        <v>118</v>
      </c>
      <c r="C36" s="52">
        <v>39.6</v>
      </c>
      <c r="D36" s="52">
        <v>39.1</v>
      </c>
      <c r="E36" s="52">
        <v>37</v>
      </c>
      <c r="F36" s="37">
        <f>F21/F$4*100</f>
        <v>34.840968777356288</v>
      </c>
      <c r="G36" s="37">
        <f t="shared" ref="G36:H36" si="9">G21/G$4*100</f>
        <v>39.592470760233915</v>
      </c>
      <c r="H36" s="37">
        <f t="shared" si="9"/>
        <v>41.068917018284104</v>
      </c>
      <c r="I36" s="9">
        <f t="shared" si="5"/>
        <v>1.4689170182841025</v>
      </c>
      <c r="J36" s="9"/>
    </row>
    <row r="37" spans="1:16" ht="15" customHeight="1" x14ac:dyDescent="0.35">
      <c r="A37" s="21"/>
      <c r="B37" s="21"/>
      <c r="C37" s="21"/>
      <c r="D37" s="21"/>
      <c r="E37" s="21"/>
      <c r="F37" s="21"/>
      <c r="G37" s="21"/>
      <c r="H37" s="21"/>
      <c r="I37" s="21"/>
      <c r="J37" s="21"/>
    </row>
    <row r="38" spans="1:16" ht="15" customHeight="1" x14ac:dyDescent="0.35">
      <c r="B38" s="26" t="s">
        <v>53</v>
      </c>
      <c r="C38" s="26"/>
      <c r="D38" s="26"/>
      <c r="E38" s="26"/>
    </row>
    <row r="39" spans="1:16" x14ac:dyDescent="0.35">
      <c r="B39" s="7" t="s">
        <v>113</v>
      </c>
      <c r="C39" s="7"/>
      <c r="D39" s="7"/>
      <c r="E39" s="7"/>
    </row>
  </sheetData>
  <mergeCells count="19">
    <mergeCell ref="J23:J24"/>
    <mergeCell ref="A1:J1"/>
    <mergeCell ref="A2:B3"/>
    <mergeCell ref="F2:F3"/>
    <mergeCell ref="G2:G3"/>
    <mergeCell ref="H2:H3"/>
    <mergeCell ref="I2:I3"/>
    <mergeCell ref="J2:J3"/>
    <mergeCell ref="A23:B24"/>
    <mergeCell ref="F23:F24"/>
    <mergeCell ref="G23:G24"/>
    <mergeCell ref="H23:H24"/>
    <mergeCell ref="I23:I24"/>
    <mergeCell ref="C2:C3"/>
    <mergeCell ref="D2:D3"/>
    <mergeCell ref="E2:E3"/>
    <mergeCell ref="C23:C24"/>
    <mergeCell ref="D23:D24"/>
    <mergeCell ref="E23:E24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activeCell="J4" sqref="J4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0" s="30" customFormat="1" ht="18" customHeight="1" x14ac:dyDescent="0.4">
      <c r="A1" s="95" t="s">
        <v>116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3" customFormat="1" ht="14.25" customHeight="1" x14ac:dyDescent="0.35">
      <c r="A2" s="90" t="s">
        <v>57</v>
      </c>
      <c r="B2" s="90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</row>
    <row r="3" spans="1:10" s="3" customFormat="1" ht="14.25" customHeight="1" x14ac:dyDescent="0.35">
      <c r="A3" s="96"/>
      <c r="B3" s="96"/>
      <c r="C3" s="96"/>
      <c r="D3" s="96"/>
      <c r="E3" s="96"/>
      <c r="F3" s="96"/>
      <c r="G3" s="96"/>
      <c r="H3" s="96"/>
      <c r="I3" s="94"/>
      <c r="J3" s="94"/>
    </row>
    <row r="4" spans="1:10" s="1" customFormat="1" ht="15" customHeight="1" x14ac:dyDescent="0.4">
      <c r="B4" s="4" t="s">
        <v>0</v>
      </c>
      <c r="C4" s="57">
        <v>7746</v>
      </c>
      <c r="D4" s="57" t="s">
        <v>551</v>
      </c>
      <c r="E4" s="57" t="s">
        <v>552</v>
      </c>
      <c r="F4" s="23">
        <f>SUM(F8:F13)</f>
        <v>6699</v>
      </c>
      <c r="G4" s="23">
        <f t="shared" ref="G4:H4" si="0">SUM(G8:G13)</f>
        <v>6611</v>
      </c>
      <c r="H4" s="23">
        <f t="shared" si="0"/>
        <v>6704</v>
      </c>
      <c r="I4" s="5">
        <f>H4-C4</f>
        <v>-1042</v>
      </c>
      <c r="J4" s="6">
        <f>I4/C4*100</f>
        <v>-13.452104311902918</v>
      </c>
    </row>
    <row r="5" spans="1:10" s="1" customFormat="1" ht="15" customHeight="1" x14ac:dyDescent="0.4">
      <c r="B5" s="7" t="s">
        <v>20</v>
      </c>
      <c r="C5" s="52">
        <v>-11</v>
      </c>
      <c r="D5" s="52" t="s">
        <v>555</v>
      </c>
      <c r="E5" s="52">
        <v>133</v>
      </c>
      <c r="F5" s="27">
        <v>-153</v>
      </c>
      <c r="G5" s="27">
        <f>G4-F4</f>
        <v>-88</v>
      </c>
      <c r="H5" s="27">
        <f>H4-G4</f>
        <v>93</v>
      </c>
      <c r="I5" s="8"/>
      <c r="J5" s="9"/>
    </row>
    <row r="6" spans="1:10" s="1" customFormat="1" ht="15" customHeight="1" x14ac:dyDescent="0.4">
      <c r="B6" s="17" t="s">
        <v>21</v>
      </c>
      <c r="C6" s="52">
        <v>-0.1</v>
      </c>
      <c r="D6" s="52">
        <v>-13.3</v>
      </c>
      <c r="E6" s="52">
        <v>2</v>
      </c>
      <c r="F6" s="28">
        <v>-2.2000000000000002</v>
      </c>
      <c r="G6" s="28">
        <f>G5/F4*100</f>
        <v>-1.3136288998357963</v>
      </c>
      <c r="H6" s="28">
        <f>H5/G4*100</f>
        <v>1.4067463318711237</v>
      </c>
      <c r="I6" s="18"/>
      <c r="J6" s="19"/>
    </row>
    <row r="7" spans="1:10" s="1" customFormat="1" ht="15" customHeight="1" x14ac:dyDescent="0.4">
      <c r="A7" s="40"/>
      <c r="B7" s="14"/>
      <c r="C7" s="59"/>
      <c r="D7" s="59"/>
      <c r="E7" s="59"/>
      <c r="F7" s="14"/>
      <c r="G7" s="14"/>
      <c r="H7" s="14"/>
      <c r="I7" s="15"/>
      <c r="J7" s="16"/>
    </row>
    <row r="8" spans="1:10" ht="15" customHeight="1" x14ac:dyDescent="0.35">
      <c r="B8" s="7" t="s">
        <v>84</v>
      </c>
      <c r="C8" s="53">
        <v>539</v>
      </c>
      <c r="D8" s="53">
        <v>409</v>
      </c>
      <c r="E8" s="53">
        <v>482</v>
      </c>
      <c r="F8" s="24">
        <v>426</v>
      </c>
      <c r="G8" s="24">
        <v>452</v>
      </c>
      <c r="H8" s="24">
        <v>462</v>
      </c>
      <c r="I8" s="8">
        <f>H8-C8</f>
        <v>-77</v>
      </c>
      <c r="J8" s="9">
        <f>I8/C8*100</f>
        <v>-14.285714285714285</v>
      </c>
    </row>
    <row r="9" spans="1:10" ht="15" customHeight="1" x14ac:dyDescent="0.35">
      <c r="B9" s="7" t="s">
        <v>85</v>
      </c>
      <c r="C9" s="52">
        <v>579</v>
      </c>
      <c r="D9" s="52">
        <v>470</v>
      </c>
      <c r="E9" s="52">
        <v>445</v>
      </c>
      <c r="F9" s="24">
        <v>436</v>
      </c>
      <c r="G9" s="24">
        <v>451</v>
      </c>
      <c r="H9" s="24">
        <v>466</v>
      </c>
      <c r="I9" s="8">
        <f t="shared" ref="I9:I18" si="1">H9-C9</f>
        <v>-113</v>
      </c>
      <c r="J9" s="9">
        <f t="shared" ref="J9:J18" si="2">I9/C9*100</f>
        <v>-19.516407599309154</v>
      </c>
    </row>
    <row r="10" spans="1:10" ht="15" customHeight="1" x14ac:dyDescent="0.35">
      <c r="B10" s="7" t="s">
        <v>86</v>
      </c>
      <c r="C10" s="52">
        <v>4907</v>
      </c>
      <c r="D10" s="52" t="s">
        <v>556</v>
      </c>
      <c r="E10" s="52" t="s">
        <v>557</v>
      </c>
      <c r="F10" s="24">
        <v>4193</v>
      </c>
      <c r="G10" s="24">
        <v>4145</v>
      </c>
      <c r="H10" s="24">
        <v>4117</v>
      </c>
      <c r="I10" s="8">
        <f t="shared" si="1"/>
        <v>-790</v>
      </c>
      <c r="J10" s="9">
        <f t="shared" si="2"/>
        <v>-16.099449765640923</v>
      </c>
    </row>
    <row r="11" spans="1:10" ht="15" customHeight="1" x14ac:dyDescent="0.35">
      <c r="B11" s="7" t="s">
        <v>87</v>
      </c>
      <c r="C11" s="52">
        <v>1219</v>
      </c>
      <c r="D11" s="52" t="s">
        <v>558</v>
      </c>
      <c r="E11" s="52" t="s">
        <v>559</v>
      </c>
      <c r="F11" s="24">
        <v>1142</v>
      </c>
      <c r="G11" s="24">
        <v>1059</v>
      </c>
      <c r="H11" s="24">
        <v>1080</v>
      </c>
      <c r="I11" s="8">
        <f t="shared" si="1"/>
        <v>-139</v>
      </c>
      <c r="J11" s="9">
        <f t="shared" si="2"/>
        <v>-11.40278917145201</v>
      </c>
    </row>
    <row r="12" spans="1:10" ht="15" customHeight="1" x14ac:dyDescent="0.35">
      <c r="B12" s="7" t="s">
        <v>88</v>
      </c>
      <c r="C12" s="52">
        <v>319</v>
      </c>
      <c r="D12" s="52">
        <v>246</v>
      </c>
      <c r="E12" s="52">
        <v>293</v>
      </c>
      <c r="F12" s="24">
        <v>307</v>
      </c>
      <c r="G12" s="24">
        <v>313</v>
      </c>
      <c r="H12" s="24">
        <v>331</v>
      </c>
      <c r="I12" s="8">
        <f t="shared" si="1"/>
        <v>12</v>
      </c>
      <c r="J12" s="9">
        <f t="shared" si="2"/>
        <v>3.761755485893417</v>
      </c>
    </row>
    <row r="13" spans="1:10" ht="15" customHeight="1" x14ac:dyDescent="0.35">
      <c r="B13" s="7" t="s">
        <v>89</v>
      </c>
      <c r="C13" s="52">
        <v>183</v>
      </c>
      <c r="D13" s="52">
        <v>183</v>
      </c>
      <c r="E13" s="52">
        <v>220</v>
      </c>
      <c r="F13" s="24">
        <v>195</v>
      </c>
      <c r="G13" s="24">
        <v>191</v>
      </c>
      <c r="H13" s="24">
        <v>248</v>
      </c>
      <c r="I13" s="8">
        <f t="shared" si="1"/>
        <v>65</v>
      </c>
      <c r="J13" s="9">
        <f t="shared" si="2"/>
        <v>35.519125683060111</v>
      </c>
    </row>
    <row r="14" spans="1:10" ht="15" customHeight="1" x14ac:dyDescent="0.35">
      <c r="B14" s="7"/>
      <c r="C14" s="54"/>
      <c r="D14" s="54"/>
      <c r="E14" s="54"/>
      <c r="F14" s="24"/>
      <c r="G14" s="24"/>
      <c r="H14" s="24"/>
      <c r="I14" s="8"/>
      <c r="J14" s="9"/>
    </row>
    <row r="15" spans="1:10" ht="15" customHeight="1" x14ac:dyDescent="0.35">
      <c r="B15" s="64" t="s">
        <v>90</v>
      </c>
      <c r="C15" s="53">
        <v>32.1</v>
      </c>
      <c r="D15" s="53">
        <v>32.6</v>
      </c>
      <c r="E15" s="53">
        <v>33.1</v>
      </c>
      <c r="F15" s="65">
        <v>33.6</v>
      </c>
      <c r="G15" s="65">
        <v>33.4</v>
      </c>
      <c r="H15" s="65">
        <v>34.1</v>
      </c>
      <c r="I15" s="61">
        <f t="shared" si="1"/>
        <v>2</v>
      </c>
      <c r="J15" s="61">
        <f t="shared" si="2"/>
        <v>6.2305295950155761</v>
      </c>
    </row>
    <row r="16" spans="1:10" s="1" customFormat="1" ht="15" customHeight="1" x14ac:dyDescent="0.4">
      <c r="A16" s="40"/>
      <c r="B16" s="14"/>
      <c r="C16" s="54"/>
      <c r="D16" s="54"/>
      <c r="E16" s="54"/>
      <c r="F16" s="14"/>
      <c r="G16" s="14"/>
      <c r="H16" s="14"/>
      <c r="I16" s="8"/>
      <c r="J16" s="9"/>
    </row>
    <row r="17" spans="1:11" ht="15" customHeight="1" x14ac:dyDescent="0.35">
      <c r="B17" s="7" t="s">
        <v>91</v>
      </c>
      <c r="C17" s="53">
        <v>3674</v>
      </c>
      <c r="D17" s="53" t="s">
        <v>560</v>
      </c>
      <c r="E17" s="53" t="s">
        <v>561</v>
      </c>
      <c r="F17" s="24">
        <v>3255</v>
      </c>
      <c r="G17" s="24">
        <v>3194</v>
      </c>
      <c r="H17" s="24">
        <v>3269</v>
      </c>
      <c r="I17" s="63">
        <f t="shared" si="1"/>
        <v>-405</v>
      </c>
      <c r="J17" s="61">
        <f t="shared" si="2"/>
        <v>-11.023407729994556</v>
      </c>
    </row>
    <row r="18" spans="1:11" ht="15" customHeight="1" x14ac:dyDescent="0.35">
      <c r="B18" s="7" t="s">
        <v>92</v>
      </c>
      <c r="C18" s="52">
        <v>4072</v>
      </c>
      <c r="D18" s="52" t="s">
        <v>562</v>
      </c>
      <c r="E18" s="52" t="s">
        <v>563</v>
      </c>
      <c r="F18" s="24">
        <v>3444</v>
      </c>
      <c r="G18" s="24">
        <v>3417</v>
      </c>
      <c r="H18" s="24">
        <v>3435</v>
      </c>
      <c r="I18" s="8">
        <f t="shared" si="1"/>
        <v>-637</v>
      </c>
      <c r="J18" s="9">
        <f t="shared" si="2"/>
        <v>-15.643418467583498</v>
      </c>
    </row>
    <row r="19" spans="1:11" ht="15" customHeight="1" x14ac:dyDescent="0.35"/>
    <row r="20" spans="1:11" s="1" customFormat="1" ht="21" customHeight="1" x14ac:dyDescent="0.4">
      <c r="A20" s="92" t="s">
        <v>149</v>
      </c>
      <c r="B20" s="92"/>
      <c r="C20" s="92">
        <v>2017</v>
      </c>
      <c r="D20" s="92">
        <v>2018</v>
      </c>
      <c r="E20" s="92">
        <v>2019</v>
      </c>
      <c r="F20" s="90">
        <v>2020</v>
      </c>
      <c r="G20" s="90">
        <v>2021</v>
      </c>
      <c r="H20" s="90">
        <v>2022</v>
      </c>
      <c r="I20" s="92" t="s">
        <v>193</v>
      </c>
      <c r="J20" s="92"/>
    </row>
    <row r="21" spans="1:11" s="1" customFormat="1" ht="21" customHeight="1" x14ac:dyDescent="0.4">
      <c r="A21" s="94"/>
      <c r="B21" s="94"/>
      <c r="C21" s="94"/>
      <c r="D21" s="94"/>
      <c r="E21" s="94"/>
      <c r="F21" s="96"/>
      <c r="G21" s="96"/>
      <c r="H21" s="96"/>
      <c r="I21" s="94"/>
      <c r="J21" s="94"/>
    </row>
    <row r="22" spans="1:11" ht="15" customHeight="1" x14ac:dyDescent="0.35">
      <c r="B22" s="7" t="s">
        <v>95</v>
      </c>
      <c r="C22" s="52">
        <v>7</v>
      </c>
      <c r="D22" s="52">
        <v>6.1</v>
      </c>
      <c r="E22" s="52">
        <v>7</v>
      </c>
      <c r="F22" s="37">
        <f>F8/F$4*100</f>
        <v>6.3591580832960144</v>
      </c>
      <c r="G22" s="37">
        <f t="shared" ref="G22:H22" si="3">G8/G$4*100</f>
        <v>6.8370896989865368</v>
      </c>
      <c r="H22" s="37">
        <f t="shared" si="3"/>
        <v>6.8914081145584731</v>
      </c>
      <c r="I22" s="9">
        <f>H22-C22</f>
        <v>-0.10859188544152687</v>
      </c>
      <c r="J22" s="9"/>
    </row>
    <row r="23" spans="1:11" ht="15" customHeight="1" x14ac:dyDescent="0.35">
      <c r="B23" s="7" t="s">
        <v>96</v>
      </c>
      <c r="C23" s="52">
        <v>7.5</v>
      </c>
      <c r="D23" s="52">
        <v>7</v>
      </c>
      <c r="E23" s="52">
        <v>6.5</v>
      </c>
      <c r="F23" s="37">
        <f t="shared" ref="F23:H27" si="4">F9/F$4*100</f>
        <v>6.5084340946409913</v>
      </c>
      <c r="G23" s="37">
        <f t="shared" si="4"/>
        <v>6.8219633943427613</v>
      </c>
      <c r="H23" s="37">
        <f t="shared" si="4"/>
        <v>6.9510739856801909</v>
      </c>
      <c r="I23" s="9">
        <f t="shared" ref="I23:I30" si="5">H23-C23</f>
        <v>-0.54892601431980914</v>
      </c>
      <c r="J23" s="9"/>
    </row>
    <row r="24" spans="1:11" ht="15" customHeight="1" x14ac:dyDescent="0.35">
      <c r="B24" s="7" t="s">
        <v>97</v>
      </c>
      <c r="C24" s="52">
        <v>63.3</v>
      </c>
      <c r="D24" s="52">
        <v>64.099999999999994</v>
      </c>
      <c r="E24" s="52">
        <v>63.2</v>
      </c>
      <c r="F24" s="37">
        <f t="shared" si="4"/>
        <v>62.591431556948798</v>
      </c>
      <c r="G24" s="37">
        <f t="shared" si="4"/>
        <v>62.698532748449551</v>
      </c>
      <c r="H24" s="37">
        <f t="shared" si="4"/>
        <v>61.411097852028639</v>
      </c>
      <c r="I24" s="9">
        <f t="shared" si="5"/>
        <v>-1.8889021479713577</v>
      </c>
      <c r="J24" s="9"/>
    </row>
    <row r="25" spans="1:11" ht="15" customHeight="1" x14ac:dyDescent="0.35">
      <c r="B25" s="7" t="s">
        <v>98</v>
      </c>
      <c r="C25" s="52">
        <v>15.7</v>
      </c>
      <c r="D25" s="52">
        <v>16.5</v>
      </c>
      <c r="E25" s="52">
        <v>15.8</v>
      </c>
      <c r="F25" s="37">
        <f t="shared" si="4"/>
        <v>17.047320495596356</v>
      </c>
      <c r="G25" s="37">
        <f t="shared" si="4"/>
        <v>16.018756617758282</v>
      </c>
      <c r="H25" s="37">
        <f t="shared" si="4"/>
        <v>16.109785202863961</v>
      </c>
      <c r="I25" s="9">
        <f t="shared" si="5"/>
        <v>0.40978520286396147</v>
      </c>
      <c r="J25" s="9"/>
    </row>
    <row r="26" spans="1:11" ht="15" customHeight="1" x14ac:dyDescent="0.35">
      <c r="B26" s="7" t="s">
        <v>99</v>
      </c>
      <c r="C26" s="52">
        <v>4.0999999999999996</v>
      </c>
      <c r="D26" s="52">
        <v>3.7</v>
      </c>
      <c r="E26" s="52">
        <v>4.3</v>
      </c>
      <c r="F26" s="37">
        <f t="shared" si="4"/>
        <v>4.5827735482907892</v>
      </c>
      <c r="G26" s="37">
        <f t="shared" si="4"/>
        <v>4.7345333535017398</v>
      </c>
      <c r="H26" s="37">
        <f t="shared" si="4"/>
        <v>4.9373508353221958</v>
      </c>
      <c r="I26" s="9">
        <f t="shared" si="5"/>
        <v>0.83735083532219612</v>
      </c>
      <c r="J26" s="9"/>
    </row>
    <row r="27" spans="1:11" ht="15" customHeight="1" x14ac:dyDescent="0.35">
      <c r="B27" s="7" t="s">
        <v>100</v>
      </c>
      <c r="C27" s="52">
        <v>2.4</v>
      </c>
      <c r="D27" s="52">
        <v>2.7</v>
      </c>
      <c r="E27" s="52">
        <v>3.2</v>
      </c>
      <c r="F27" s="37">
        <f t="shared" si="4"/>
        <v>2.9108822212270491</v>
      </c>
      <c r="G27" s="37">
        <f t="shared" si="4"/>
        <v>2.8891241869611251</v>
      </c>
      <c r="H27" s="37">
        <f t="shared" si="4"/>
        <v>3.6992840095465391</v>
      </c>
      <c r="I27" s="9">
        <f t="shared" si="5"/>
        <v>1.2992840095465392</v>
      </c>
      <c r="J27" s="9"/>
      <c r="K27" s="46"/>
    </row>
    <row r="28" spans="1:11" s="1" customFormat="1" ht="15" customHeight="1" x14ac:dyDescent="0.4">
      <c r="A28" s="40"/>
      <c r="B28" s="14"/>
      <c r="C28" s="54"/>
      <c r="D28" s="54"/>
      <c r="E28" s="54"/>
      <c r="F28" s="14"/>
      <c r="G28" s="14"/>
      <c r="H28" s="14"/>
      <c r="I28" s="9"/>
      <c r="J28" s="16"/>
    </row>
    <row r="29" spans="1:11" ht="15" customHeight="1" x14ac:dyDescent="0.35">
      <c r="B29" s="7" t="s">
        <v>104</v>
      </c>
      <c r="C29" s="53">
        <v>47.4</v>
      </c>
      <c r="D29" s="53">
        <v>47.3</v>
      </c>
      <c r="E29" s="53">
        <v>47</v>
      </c>
      <c r="F29" s="37">
        <f>F17/F$4*100</f>
        <v>48.589341692789965</v>
      </c>
      <c r="G29" s="37">
        <f t="shared" ref="G29:H29" si="6">G17/G$4*100</f>
        <v>48.313417032219029</v>
      </c>
      <c r="H29" s="37">
        <f t="shared" si="6"/>
        <v>48.761933174224339</v>
      </c>
      <c r="I29" s="61">
        <f t="shared" si="5"/>
        <v>1.3619331742243403</v>
      </c>
      <c r="J29" s="9"/>
    </row>
    <row r="30" spans="1:11" ht="15" customHeight="1" x14ac:dyDescent="0.35">
      <c r="B30" s="7" t="s">
        <v>105</v>
      </c>
      <c r="C30" s="52">
        <v>52.6</v>
      </c>
      <c r="D30" s="52">
        <v>52.7</v>
      </c>
      <c r="E30" s="52">
        <v>53</v>
      </c>
      <c r="F30" s="37">
        <f>F18/F$4*100</f>
        <v>51.410658307210035</v>
      </c>
      <c r="G30" s="37">
        <f t="shared" ref="G30:H30" si="7">G18/G$4*100</f>
        <v>51.686582967780971</v>
      </c>
      <c r="H30" s="37">
        <f t="shared" si="7"/>
        <v>51.238066825775654</v>
      </c>
      <c r="I30" s="9">
        <f t="shared" si="5"/>
        <v>-1.3619331742243475</v>
      </c>
      <c r="J30" s="9"/>
    </row>
    <row r="31" spans="1:11" ht="15" customHeight="1" x14ac:dyDescent="0.35">
      <c r="A31" s="21"/>
      <c r="B31" s="21"/>
      <c r="C31" s="21"/>
      <c r="D31" s="21"/>
      <c r="E31" s="21"/>
      <c r="F31" s="21"/>
      <c r="G31" s="21"/>
      <c r="H31" s="21"/>
      <c r="I31" s="21"/>
      <c r="J31" s="21"/>
    </row>
    <row r="32" spans="1:11" ht="15" customHeight="1" x14ac:dyDescent="0.35">
      <c r="B32" s="26" t="s">
        <v>53</v>
      </c>
      <c r="C32" s="26"/>
      <c r="D32" s="26"/>
      <c r="E32" s="26"/>
    </row>
    <row r="33" spans="2:5" x14ac:dyDescent="0.35">
      <c r="B33" s="7" t="s">
        <v>113</v>
      </c>
      <c r="C33" s="7"/>
      <c r="D33" s="7"/>
      <c r="E33" s="7"/>
    </row>
  </sheetData>
  <mergeCells count="19">
    <mergeCell ref="J20:J21"/>
    <mergeCell ref="A1:J1"/>
    <mergeCell ref="A2:B3"/>
    <mergeCell ref="F2:F3"/>
    <mergeCell ref="G2:G3"/>
    <mergeCell ref="H2:H3"/>
    <mergeCell ref="I2:I3"/>
    <mergeCell ref="J2:J3"/>
    <mergeCell ref="A20:B21"/>
    <mergeCell ref="F20:F21"/>
    <mergeCell ref="G20:G21"/>
    <mergeCell ref="H20:H21"/>
    <mergeCell ref="I20:I21"/>
    <mergeCell ref="C2:C3"/>
    <mergeCell ref="D2:D3"/>
    <mergeCell ref="E2:E3"/>
    <mergeCell ref="C20:C21"/>
    <mergeCell ref="D20:D21"/>
    <mergeCell ref="E20:E2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J13" sqref="J13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0" s="30" customFormat="1" ht="18" customHeight="1" x14ac:dyDescent="0.4">
      <c r="A1" s="95" t="s">
        <v>122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3" customFormat="1" ht="14.25" customHeight="1" x14ac:dyDescent="0.35">
      <c r="A2" s="90" t="s">
        <v>57</v>
      </c>
      <c r="B2" s="90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</row>
    <row r="3" spans="1:10" s="3" customFormat="1" ht="14.25" customHeight="1" x14ac:dyDescent="0.35">
      <c r="A3" s="96"/>
      <c r="B3" s="96"/>
      <c r="C3" s="96"/>
      <c r="D3" s="96"/>
      <c r="E3" s="96"/>
      <c r="F3" s="96"/>
      <c r="G3" s="96"/>
      <c r="H3" s="96"/>
      <c r="I3" s="94"/>
      <c r="J3" s="94"/>
    </row>
    <row r="4" spans="1:10" s="1" customFormat="1" ht="15" customHeight="1" x14ac:dyDescent="0.4">
      <c r="B4" s="4" t="s">
        <v>0</v>
      </c>
      <c r="C4" s="57">
        <v>5085</v>
      </c>
      <c r="D4" s="57" t="s">
        <v>553</v>
      </c>
      <c r="E4" s="57" t="s">
        <v>554</v>
      </c>
      <c r="F4" s="23">
        <f>SUM(F8:F13)</f>
        <v>3582</v>
      </c>
      <c r="G4" s="23">
        <f t="shared" ref="G4:H4" si="0">SUM(G8:G13)</f>
        <v>4333</v>
      </c>
      <c r="H4" s="23">
        <f t="shared" si="0"/>
        <v>4672</v>
      </c>
      <c r="I4" s="5">
        <f>H4-C4</f>
        <v>-413</v>
      </c>
      <c r="J4" s="6">
        <f>I4/C4*100</f>
        <v>-8.1219272369714854</v>
      </c>
    </row>
    <row r="5" spans="1:10" s="1" customFormat="1" ht="15" customHeight="1" x14ac:dyDescent="0.4">
      <c r="B5" s="7" t="s">
        <v>20</v>
      </c>
      <c r="C5" s="52">
        <v>35</v>
      </c>
      <c r="D5" s="52">
        <v>-765</v>
      </c>
      <c r="E5" s="52">
        <v>-300</v>
      </c>
      <c r="F5" s="27">
        <v>-438</v>
      </c>
      <c r="G5" s="27">
        <f>G4-F4</f>
        <v>751</v>
      </c>
      <c r="H5" s="27">
        <f>H4-G4</f>
        <v>339</v>
      </c>
      <c r="I5" s="8"/>
      <c r="J5" s="9"/>
    </row>
    <row r="6" spans="1:10" s="1" customFormat="1" ht="15" customHeight="1" x14ac:dyDescent="0.4">
      <c r="B6" s="17" t="s">
        <v>21</v>
      </c>
      <c r="C6" s="52">
        <v>0.7</v>
      </c>
      <c r="D6" s="52">
        <v>-15</v>
      </c>
      <c r="E6" s="52">
        <v>-6.9</v>
      </c>
      <c r="F6" s="28">
        <v>-10.9</v>
      </c>
      <c r="G6" s="28">
        <f>G5/F4*100</f>
        <v>20.965940815187047</v>
      </c>
      <c r="H6" s="28">
        <f>H5/G4*100</f>
        <v>7.8236787445188094</v>
      </c>
      <c r="I6" s="18"/>
      <c r="J6" s="19"/>
    </row>
    <row r="7" spans="1:10" s="1" customFormat="1" ht="15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</row>
    <row r="8" spans="1:10" ht="15" customHeight="1" x14ac:dyDescent="0.35">
      <c r="B8" s="7" t="s">
        <v>84</v>
      </c>
      <c r="C8" s="53">
        <v>280</v>
      </c>
      <c r="D8" s="53">
        <v>236</v>
      </c>
      <c r="E8" s="53">
        <v>224</v>
      </c>
      <c r="F8" s="24">
        <v>204</v>
      </c>
      <c r="G8" s="24">
        <v>257</v>
      </c>
      <c r="H8" s="24">
        <v>270</v>
      </c>
      <c r="I8" s="8">
        <f>H8-C8</f>
        <v>-10</v>
      </c>
      <c r="J8" s="9">
        <f>I8/C8*100</f>
        <v>-3.5714285714285712</v>
      </c>
    </row>
    <row r="9" spans="1:10" ht="15" customHeight="1" x14ac:dyDescent="0.35">
      <c r="B9" s="7" t="s">
        <v>85</v>
      </c>
      <c r="C9" s="52">
        <v>335</v>
      </c>
      <c r="D9" s="52">
        <v>294</v>
      </c>
      <c r="E9" s="52">
        <v>260</v>
      </c>
      <c r="F9" s="24">
        <v>274</v>
      </c>
      <c r="G9" s="24">
        <v>371</v>
      </c>
      <c r="H9" s="24">
        <v>538</v>
      </c>
      <c r="I9" s="8">
        <f t="shared" ref="I9:I18" si="1">H9-C9</f>
        <v>203</v>
      </c>
      <c r="J9" s="9">
        <f t="shared" ref="J9:J18" si="2">I9/C9*100</f>
        <v>60.597014925373138</v>
      </c>
    </row>
    <row r="10" spans="1:10" ht="15" customHeight="1" x14ac:dyDescent="0.35">
      <c r="B10" s="7" t="s">
        <v>86</v>
      </c>
      <c r="C10" s="52">
        <v>3591</v>
      </c>
      <c r="D10" s="52" t="s">
        <v>564</v>
      </c>
      <c r="E10" s="52" t="s">
        <v>565</v>
      </c>
      <c r="F10" s="24">
        <v>2364</v>
      </c>
      <c r="G10" s="24">
        <v>2794</v>
      </c>
      <c r="H10" s="24">
        <v>2923</v>
      </c>
      <c r="I10" s="8">
        <f t="shared" si="1"/>
        <v>-668</v>
      </c>
      <c r="J10" s="9">
        <f t="shared" si="2"/>
        <v>-18.602060707323865</v>
      </c>
    </row>
    <row r="11" spans="1:10" ht="15" customHeight="1" x14ac:dyDescent="0.35">
      <c r="B11" s="7" t="s">
        <v>87</v>
      </c>
      <c r="C11" s="52">
        <v>769</v>
      </c>
      <c r="D11" s="52">
        <v>698</v>
      </c>
      <c r="E11" s="52">
        <v>648</v>
      </c>
      <c r="F11" s="24">
        <v>627</v>
      </c>
      <c r="G11" s="24">
        <v>759</v>
      </c>
      <c r="H11" s="24">
        <v>774</v>
      </c>
      <c r="I11" s="8">
        <f t="shared" si="1"/>
        <v>5</v>
      </c>
      <c r="J11" s="9">
        <f t="shared" si="2"/>
        <v>0.65019505851755521</v>
      </c>
    </row>
    <row r="12" spans="1:10" ht="15" customHeight="1" x14ac:dyDescent="0.35">
      <c r="B12" s="7" t="s">
        <v>88</v>
      </c>
      <c r="C12" s="52">
        <v>99</v>
      </c>
      <c r="D12" s="52">
        <v>110</v>
      </c>
      <c r="E12" s="52">
        <v>89</v>
      </c>
      <c r="F12" s="24">
        <v>88</v>
      </c>
      <c r="G12" s="24">
        <v>125</v>
      </c>
      <c r="H12" s="24">
        <v>144</v>
      </c>
      <c r="I12" s="8">
        <f t="shared" si="1"/>
        <v>45</v>
      </c>
      <c r="J12" s="9">
        <f t="shared" si="2"/>
        <v>45.454545454545453</v>
      </c>
    </row>
    <row r="13" spans="1:10" ht="15" customHeight="1" x14ac:dyDescent="0.35">
      <c r="B13" s="7" t="s">
        <v>89</v>
      </c>
      <c r="C13" s="52">
        <v>11</v>
      </c>
      <c r="D13" s="52">
        <v>17</v>
      </c>
      <c r="E13" s="52">
        <v>17</v>
      </c>
      <c r="F13" s="24">
        <v>25</v>
      </c>
      <c r="G13" s="24">
        <v>27</v>
      </c>
      <c r="H13" s="24">
        <v>23</v>
      </c>
      <c r="I13" s="8">
        <f t="shared" si="1"/>
        <v>12</v>
      </c>
      <c r="J13" s="9">
        <f t="shared" si="2"/>
        <v>109.09090909090908</v>
      </c>
    </row>
    <row r="14" spans="1:10" ht="15" customHeight="1" x14ac:dyDescent="0.35">
      <c r="B14" s="7"/>
      <c r="C14" s="54"/>
      <c r="D14" s="54"/>
      <c r="E14" s="54"/>
      <c r="F14" s="24"/>
      <c r="G14" s="24"/>
      <c r="H14" s="24"/>
      <c r="I14" s="8"/>
      <c r="J14" s="9"/>
    </row>
    <row r="15" spans="1:10" ht="15" customHeight="1" x14ac:dyDescent="0.35">
      <c r="B15" s="64" t="s">
        <v>90</v>
      </c>
      <c r="C15" s="53">
        <v>31.4</v>
      </c>
      <c r="D15" s="53">
        <v>31.9</v>
      </c>
      <c r="E15" s="53">
        <v>31.8</v>
      </c>
      <c r="F15" s="65">
        <v>32.1</v>
      </c>
      <c r="G15" s="65">
        <v>32.5</v>
      </c>
      <c r="H15" s="65">
        <v>31.7</v>
      </c>
      <c r="I15" s="61">
        <f t="shared" si="1"/>
        <v>0.30000000000000071</v>
      </c>
      <c r="J15" s="61">
        <f t="shared" si="2"/>
        <v>0.95541401273885584</v>
      </c>
    </row>
    <row r="16" spans="1:10" s="1" customFormat="1" ht="15" customHeight="1" x14ac:dyDescent="0.4">
      <c r="A16" s="40"/>
      <c r="B16" s="14"/>
      <c r="C16" s="54"/>
      <c r="D16" s="54"/>
      <c r="E16" s="54"/>
      <c r="F16" s="14"/>
      <c r="G16" s="14"/>
      <c r="H16" s="14"/>
      <c r="I16" s="8"/>
      <c r="J16" s="9"/>
    </row>
    <row r="17" spans="1:10" ht="15" customHeight="1" x14ac:dyDescent="0.35">
      <c r="B17" s="7" t="s">
        <v>91</v>
      </c>
      <c r="C17" s="53">
        <v>1773</v>
      </c>
      <c r="D17" s="53" t="s">
        <v>566</v>
      </c>
      <c r="E17" s="53" t="s">
        <v>567</v>
      </c>
      <c r="F17" s="24">
        <v>1349</v>
      </c>
      <c r="G17" s="24">
        <v>1594</v>
      </c>
      <c r="H17" s="24">
        <v>1992</v>
      </c>
      <c r="I17" s="63">
        <f t="shared" si="1"/>
        <v>219</v>
      </c>
      <c r="J17" s="61">
        <f t="shared" si="2"/>
        <v>12.351945854483926</v>
      </c>
    </row>
    <row r="18" spans="1:10" ht="15" customHeight="1" x14ac:dyDescent="0.35">
      <c r="B18" s="7" t="s">
        <v>92</v>
      </c>
      <c r="C18" s="52">
        <v>3312</v>
      </c>
      <c r="D18" s="52" t="s">
        <v>326</v>
      </c>
      <c r="E18" s="52" t="s">
        <v>568</v>
      </c>
      <c r="F18" s="24">
        <v>2233</v>
      </c>
      <c r="G18" s="24">
        <v>2739</v>
      </c>
      <c r="H18" s="24">
        <v>2680</v>
      </c>
      <c r="I18" s="8">
        <f t="shared" si="1"/>
        <v>-632</v>
      </c>
      <c r="J18" s="9">
        <f t="shared" si="2"/>
        <v>-19.082125603864732</v>
      </c>
    </row>
    <row r="19" spans="1:10" ht="15" customHeight="1" x14ac:dyDescent="0.35"/>
    <row r="20" spans="1:10" s="1" customFormat="1" ht="21" customHeight="1" x14ac:dyDescent="0.4">
      <c r="A20" s="92" t="s">
        <v>150</v>
      </c>
      <c r="B20" s="92"/>
      <c r="C20" s="92">
        <v>2017</v>
      </c>
      <c r="D20" s="92">
        <v>2018</v>
      </c>
      <c r="E20" s="92">
        <v>2019</v>
      </c>
      <c r="F20" s="90">
        <v>2020</v>
      </c>
      <c r="G20" s="90">
        <v>2021</v>
      </c>
      <c r="H20" s="90">
        <v>2022</v>
      </c>
      <c r="I20" s="92" t="s">
        <v>193</v>
      </c>
      <c r="J20" s="92"/>
    </row>
    <row r="21" spans="1:10" s="1" customFormat="1" ht="21" customHeight="1" x14ac:dyDescent="0.4">
      <c r="A21" s="94"/>
      <c r="B21" s="94"/>
      <c r="C21" s="94"/>
      <c r="D21" s="94"/>
      <c r="E21" s="94"/>
      <c r="F21" s="96"/>
      <c r="G21" s="96"/>
      <c r="H21" s="96"/>
      <c r="I21" s="94"/>
      <c r="J21" s="94"/>
    </row>
    <row r="22" spans="1:10" ht="15" customHeight="1" x14ac:dyDescent="0.35">
      <c r="B22" s="7" t="s">
        <v>95</v>
      </c>
      <c r="C22" s="52">
        <v>5.5</v>
      </c>
      <c r="D22" s="52">
        <v>5.5</v>
      </c>
      <c r="E22" s="52">
        <v>5.6</v>
      </c>
      <c r="F22" s="37">
        <f>F8/F$4*100</f>
        <v>5.6951423785594635</v>
      </c>
      <c r="G22" s="37">
        <f t="shared" ref="G22:H22" si="3">G8/G$4*100</f>
        <v>5.9312254788829915</v>
      </c>
      <c r="H22" s="37">
        <f t="shared" si="3"/>
        <v>5.779109589041096</v>
      </c>
      <c r="I22" s="9">
        <f>H22-C22</f>
        <v>0.27910958904109595</v>
      </c>
      <c r="J22" s="9"/>
    </row>
    <row r="23" spans="1:10" ht="15" customHeight="1" x14ac:dyDescent="0.35">
      <c r="B23" s="7" t="s">
        <v>96</v>
      </c>
      <c r="C23" s="52">
        <v>6.6</v>
      </c>
      <c r="D23" s="52">
        <v>6.8</v>
      </c>
      <c r="E23" s="52">
        <v>6.5</v>
      </c>
      <c r="F23" s="37">
        <f t="shared" ref="F23:H27" si="4">F9/F$4*100</f>
        <v>7.6493579006141816</v>
      </c>
      <c r="G23" s="37">
        <f t="shared" si="4"/>
        <v>8.5621970920840056</v>
      </c>
      <c r="H23" s="37">
        <f t="shared" si="4"/>
        <v>11.515410958904109</v>
      </c>
      <c r="I23" s="9">
        <f t="shared" ref="I23:I30" si="5">H23-C23</f>
        <v>4.9154109589041095</v>
      </c>
      <c r="J23" s="9"/>
    </row>
    <row r="24" spans="1:10" ht="15" customHeight="1" x14ac:dyDescent="0.35">
      <c r="B24" s="7" t="s">
        <v>97</v>
      </c>
      <c r="C24" s="52">
        <v>70.599999999999994</v>
      </c>
      <c r="D24" s="52">
        <v>68.599999999999994</v>
      </c>
      <c r="E24" s="52">
        <v>69.2</v>
      </c>
      <c r="F24" s="37">
        <f t="shared" si="4"/>
        <v>65.996649916247904</v>
      </c>
      <c r="G24" s="37">
        <f t="shared" si="4"/>
        <v>64.481883221786291</v>
      </c>
      <c r="H24" s="37">
        <f t="shared" si="4"/>
        <v>62.56421232876712</v>
      </c>
      <c r="I24" s="9">
        <f t="shared" si="5"/>
        <v>-8.0357876712328746</v>
      </c>
      <c r="J24" s="9"/>
    </row>
    <row r="25" spans="1:10" ht="15" customHeight="1" x14ac:dyDescent="0.35">
      <c r="B25" s="7" t="s">
        <v>98</v>
      </c>
      <c r="C25" s="52">
        <v>15.1</v>
      </c>
      <c r="D25" s="52">
        <v>16.2</v>
      </c>
      <c r="E25" s="52">
        <v>16.100000000000001</v>
      </c>
      <c r="F25" s="37">
        <f t="shared" si="4"/>
        <v>17.504187604690117</v>
      </c>
      <c r="G25" s="37">
        <f t="shared" si="4"/>
        <v>17.516732056312023</v>
      </c>
      <c r="H25" s="37">
        <f t="shared" si="4"/>
        <v>16.56678082191781</v>
      </c>
      <c r="I25" s="9">
        <f t="shared" si="5"/>
        <v>1.4667808219178102</v>
      </c>
      <c r="J25" s="9"/>
    </row>
    <row r="26" spans="1:10" ht="15" customHeight="1" x14ac:dyDescent="0.35">
      <c r="B26" s="7" t="s">
        <v>99</v>
      </c>
      <c r="C26" s="52">
        <v>1.9</v>
      </c>
      <c r="D26" s="52">
        <v>2.5</v>
      </c>
      <c r="E26" s="52">
        <v>2.2000000000000002</v>
      </c>
      <c r="F26" s="37">
        <f t="shared" si="4"/>
        <v>2.4567280848687885</v>
      </c>
      <c r="G26" s="37">
        <f t="shared" si="4"/>
        <v>2.8848372951765522</v>
      </c>
      <c r="H26" s="37">
        <f t="shared" si="4"/>
        <v>3.0821917808219177</v>
      </c>
      <c r="I26" s="9">
        <f t="shared" si="5"/>
        <v>1.1821917808219178</v>
      </c>
      <c r="J26" s="9"/>
    </row>
    <row r="27" spans="1:10" ht="15" customHeight="1" x14ac:dyDescent="0.35">
      <c r="B27" s="7" t="s">
        <v>100</v>
      </c>
      <c r="C27" s="52">
        <v>0.2</v>
      </c>
      <c r="D27" s="52">
        <v>0.4</v>
      </c>
      <c r="E27" s="52">
        <v>0.4</v>
      </c>
      <c r="F27" s="37">
        <f t="shared" si="4"/>
        <v>0.69793411501954217</v>
      </c>
      <c r="G27" s="37">
        <f t="shared" si="4"/>
        <v>0.62312485575813525</v>
      </c>
      <c r="H27" s="37">
        <f t="shared" si="4"/>
        <v>0.4922945205479452</v>
      </c>
      <c r="I27" s="9">
        <f t="shared" si="5"/>
        <v>0.29229452054794519</v>
      </c>
      <c r="J27" s="9"/>
    </row>
    <row r="28" spans="1:10" s="1" customFormat="1" ht="15" customHeight="1" x14ac:dyDescent="0.4">
      <c r="A28" s="40"/>
      <c r="B28" s="14"/>
      <c r="C28" s="54"/>
      <c r="D28" s="54"/>
      <c r="E28" s="54"/>
      <c r="F28" s="14"/>
      <c r="G28" s="14"/>
      <c r="H28" s="14"/>
      <c r="I28" s="9"/>
      <c r="J28" s="16"/>
    </row>
    <row r="29" spans="1:10" ht="15" customHeight="1" x14ac:dyDescent="0.35">
      <c r="B29" s="7" t="s">
        <v>104</v>
      </c>
      <c r="C29" s="53">
        <v>34.9</v>
      </c>
      <c r="D29" s="53">
        <v>37.6</v>
      </c>
      <c r="E29" s="53">
        <v>36.5</v>
      </c>
      <c r="F29" s="37">
        <f>F17/F$4*100</f>
        <v>37.660524846454493</v>
      </c>
      <c r="G29" s="37">
        <f t="shared" ref="G29:H29" si="6">G17/G$4*100</f>
        <v>36.787445188091397</v>
      </c>
      <c r="H29" s="37">
        <f t="shared" si="6"/>
        <v>42.636986301369859</v>
      </c>
      <c r="I29" s="61">
        <f t="shared" si="5"/>
        <v>7.7369863013698605</v>
      </c>
      <c r="J29" s="9"/>
    </row>
    <row r="30" spans="1:10" ht="15" customHeight="1" x14ac:dyDescent="0.35">
      <c r="B30" s="7" t="s">
        <v>105</v>
      </c>
      <c r="C30" s="52">
        <v>65.099999999999994</v>
      </c>
      <c r="D30" s="52">
        <v>62.4</v>
      </c>
      <c r="E30" s="52">
        <v>63.5</v>
      </c>
      <c r="F30" s="37">
        <f>F18/F$4*100</f>
        <v>62.339475153545507</v>
      </c>
      <c r="G30" s="37">
        <f t="shared" ref="G30:H30" si="7">G18/G$4*100</f>
        <v>63.212554811908603</v>
      </c>
      <c r="H30" s="37">
        <f t="shared" si="7"/>
        <v>57.363013698630141</v>
      </c>
      <c r="I30" s="9">
        <f t="shared" si="5"/>
        <v>-7.7369863013698534</v>
      </c>
      <c r="J30" s="9"/>
    </row>
    <row r="31" spans="1:10" ht="15" customHeight="1" x14ac:dyDescent="0.35">
      <c r="A31" s="21"/>
      <c r="B31" s="21"/>
      <c r="C31" s="21"/>
      <c r="D31" s="21"/>
      <c r="E31" s="21"/>
      <c r="F31" s="21"/>
      <c r="G31" s="21"/>
      <c r="H31" s="21"/>
      <c r="I31" s="21"/>
      <c r="J31" s="21"/>
    </row>
    <row r="32" spans="1:10" ht="15" customHeight="1" x14ac:dyDescent="0.35">
      <c r="B32" s="26" t="s">
        <v>53</v>
      </c>
      <c r="C32" s="26"/>
      <c r="D32" s="26"/>
      <c r="E32" s="26"/>
    </row>
    <row r="33" spans="2:5" x14ac:dyDescent="0.35">
      <c r="B33" s="7" t="s">
        <v>113</v>
      </c>
      <c r="C33" s="7"/>
      <c r="D33" s="7"/>
      <c r="E33" s="7"/>
    </row>
  </sheetData>
  <mergeCells count="19">
    <mergeCell ref="J20:J21"/>
    <mergeCell ref="A1:J1"/>
    <mergeCell ref="A2:B3"/>
    <mergeCell ref="F2:F3"/>
    <mergeCell ref="G2:G3"/>
    <mergeCell ref="H2:H3"/>
    <mergeCell ref="I2:I3"/>
    <mergeCell ref="J2:J3"/>
    <mergeCell ref="A20:B21"/>
    <mergeCell ref="F20:F21"/>
    <mergeCell ref="G20:G21"/>
    <mergeCell ref="H20:H21"/>
    <mergeCell ref="I20:I21"/>
    <mergeCell ref="C2:C3"/>
    <mergeCell ref="D2:D3"/>
    <mergeCell ref="E2:E3"/>
    <mergeCell ref="C20:C21"/>
    <mergeCell ref="D20:D21"/>
    <mergeCell ref="E20:E2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Normal="100" workbookViewId="0">
      <selection activeCell="J39" sqref="J39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0" s="29" customFormat="1" ht="18" customHeight="1" x14ac:dyDescent="0.4">
      <c r="A1" s="95" t="s">
        <v>59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3" customFormat="1" ht="14.25" customHeight="1" x14ac:dyDescent="0.35">
      <c r="A2" s="92" t="s">
        <v>60</v>
      </c>
      <c r="B2" s="92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</row>
    <row r="3" spans="1:10" s="3" customFormat="1" ht="14.25" customHeight="1" x14ac:dyDescent="0.35">
      <c r="A3" s="94"/>
      <c r="B3" s="94"/>
      <c r="C3" s="96"/>
      <c r="D3" s="96"/>
      <c r="E3" s="96"/>
      <c r="F3" s="96"/>
      <c r="G3" s="96"/>
      <c r="H3" s="96"/>
      <c r="I3" s="94"/>
      <c r="J3" s="94"/>
    </row>
    <row r="4" spans="1:10" s="1" customFormat="1" ht="15" customHeight="1" x14ac:dyDescent="0.4">
      <c r="B4" s="4" t="s">
        <v>0</v>
      </c>
      <c r="C4" s="57">
        <v>322</v>
      </c>
      <c r="D4" s="57" t="s">
        <v>569</v>
      </c>
      <c r="E4" s="57" t="s">
        <v>570</v>
      </c>
      <c r="F4" s="23">
        <f>SUM(F8:F26)</f>
        <v>541</v>
      </c>
      <c r="G4" s="23">
        <f>SUM(G8:G26)</f>
        <v>884</v>
      </c>
      <c r="H4" s="23">
        <f>SUM(H8:H26)</f>
        <v>2730</v>
      </c>
      <c r="I4" s="5">
        <f>H4-C4</f>
        <v>2408</v>
      </c>
      <c r="J4" s="6">
        <f>I4/C4*100</f>
        <v>747.82608695652175</v>
      </c>
    </row>
    <row r="5" spans="1:10" s="1" customFormat="1" ht="15" customHeight="1" x14ac:dyDescent="0.4">
      <c r="B5" s="7" t="s">
        <v>20</v>
      </c>
      <c r="C5" s="52" t="s">
        <v>571</v>
      </c>
      <c r="D5" s="52" t="s">
        <v>572</v>
      </c>
      <c r="E5" s="52">
        <v>-284</v>
      </c>
      <c r="F5" s="27">
        <v>-563</v>
      </c>
      <c r="G5" s="27">
        <f>G4-F4</f>
        <v>343</v>
      </c>
      <c r="H5" s="27">
        <f>H4-G4</f>
        <v>1846</v>
      </c>
      <c r="I5" s="8"/>
      <c r="J5" s="9"/>
    </row>
    <row r="6" spans="1:10" s="1" customFormat="1" ht="15" customHeight="1" x14ac:dyDescent="0.4">
      <c r="B6" s="17" t="s">
        <v>21</v>
      </c>
      <c r="C6" s="52">
        <v>-78.900000000000006</v>
      </c>
      <c r="D6" s="52">
        <v>331.1</v>
      </c>
      <c r="E6" s="52">
        <v>-20.5</v>
      </c>
      <c r="F6" s="28">
        <v>-51</v>
      </c>
      <c r="G6" s="28">
        <f>G5/F4*100</f>
        <v>63.401109057301298</v>
      </c>
      <c r="H6" s="28">
        <f>H5/G4*100</f>
        <v>208.82352941176472</v>
      </c>
      <c r="I6" s="18"/>
      <c r="J6" s="19"/>
    </row>
    <row r="7" spans="1:10" s="1" customFormat="1" ht="15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</row>
    <row r="8" spans="1:10" ht="15" customHeight="1" x14ac:dyDescent="0.35">
      <c r="B8" s="7" t="s">
        <v>1</v>
      </c>
      <c r="C8" s="53">
        <v>214</v>
      </c>
      <c r="D8" s="53">
        <v>549</v>
      </c>
      <c r="E8" s="53">
        <v>519</v>
      </c>
      <c r="F8" s="27">
        <f>'Tab.xvi Zuzüge_Stadtteile'!F8-'Tab.xx Fortzüge_Stadtteile'!F8</f>
        <v>396</v>
      </c>
      <c r="G8" s="27">
        <f>'Tab.xvi Zuzüge_Stadtteile'!G8-'Tab.xx Fortzüge_Stadtteile'!G8</f>
        <v>452</v>
      </c>
      <c r="H8" s="27">
        <f>'Tab.xvi Zuzüge_Stadtteile'!H8-'Tab.xx Fortzüge_Stadtteile'!H8</f>
        <v>569</v>
      </c>
      <c r="I8" s="8">
        <f>H8-C8</f>
        <v>355</v>
      </c>
      <c r="J8" s="9">
        <f>I8/C8*100</f>
        <v>165.88785046728972</v>
      </c>
    </row>
    <row r="9" spans="1:10" ht="15" customHeight="1" x14ac:dyDescent="0.35">
      <c r="B9" s="7" t="s">
        <v>2</v>
      </c>
      <c r="C9" s="52">
        <v>-16</v>
      </c>
      <c r="D9" s="52">
        <v>139</v>
      </c>
      <c r="E9" s="52">
        <v>50</v>
      </c>
      <c r="F9" s="27">
        <f>'Tab.xvi Zuzüge_Stadtteile'!F9-'Tab.xx Fortzüge_Stadtteile'!F9</f>
        <v>10</v>
      </c>
      <c r="G9" s="27">
        <f>'Tab.xvi Zuzüge_Stadtteile'!G9-'Tab.xx Fortzüge_Stadtteile'!G9</f>
        <v>59</v>
      </c>
      <c r="H9" s="27">
        <f>'Tab.xvi Zuzüge_Stadtteile'!H9-'Tab.xx Fortzüge_Stadtteile'!H9</f>
        <v>101</v>
      </c>
      <c r="I9" s="8">
        <f t="shared" ref="I9:I26" si="0">H9-C9</f>
        <v>117</v>
      </c>
      <c r="J9" s="9">
        <f t="shared" ref="J9:J26" si="1">I9/C9*100</f>
        <v>-731.25</v>
      </c>
    </row>
    <row r="10" spans="1:10" ht="15" customHeight="1" x14ac:dyDescent="0.35">
      <c r="B10" s="7" t="s">
        <v>3</v>
      </c>
      <c r="C10" s="52">
        <v>-23</v>
      </c>
      <c r="D10" s="52">
        <v>99</v>
      </c>
      <c r="E10" s="52">
        <v>52</v>
      </c>
      <c r="F10" s="27">
        <f>'Tab.xvi Zuzüge_Stadtteile'!F10-'Tab.xx Fortzüge_Stadtteile'!F10</f>
        <v>-63</v>
      </c>
      <c r="G10" s="27">
        <f>'Tab.xvi Zuzüge_Stadtteile'!G10-'Tab.xx Fortzüge_Stadtteile'!G10</f>
        <v>8</v>
      </c>
      <c r="H10" s="27">
        <f>'Tab.xvi Zuzüge_Stadtteile'!H10-'Tab.xx Fortzüge_Stadtteile'!H10</f>
        <v>72</v>
      </c>
      <c r="I10" s="8">
        <f t="shared" si="0"/>
        <v>95</v>
      </c>
      <c r="J10" s="9">
        <f t="shared" si="1"/>
        <v>-413.04347826086951</v>
      </c>
    </row>
    <row r="11" spans="1:10" ht="15" customHeight="1" x14ac:dyDescent="0.35">
      <c r="B11" s="7" t="s">
        <v>4</v>
      </c>
      <c r="C11" s="52">
        <v>152</v>
      </c>
      <c r="D11" s="52">
        <v>260</v>
      </c>
      <c r="E11" s="52">
        <v>199</v>
      </c>
      <c r="F11" s="27">
        <f>'Tab.xvi Zuzüge_Stadtteile'!F11-'Tab.xx Fortzüge_Stadtteile'!F11</f>
        <v>163</v>
      </c>
      <c r="G11" s="27">
        <f>'Tab.xvi Zuzüge_Stadtteile'!G11-'Tab.xx Fortzüge_Stadtteile'!G11</f>
        <v>155</v>
      </c>
      <c r="H11" s="27">
        <f>'Tab.xvi Zuzüge_Stadtteile'!H11-'Tab.xx Fortzüge_Stadtteile'!H11</f>
        <v>429</v>
      </c>
      <c r="I11" s="8">
        <f t="shared" si="0"/>
        <v>277</v>
      </c>
      <c r="J11" s="9">
        <f t="shared" si="1"/>
        <v>182.23684210526315</v>
      </c>
    </row>
    <row r="12" spans="1:10" ht="15" customHeight="1" x14ac:dyDescent="0.35">
      <c r="B12" s="7" t="s">
        <v>5</v>
      </c>
      <c r="C12" s="52">
        <v>167</v>
      </c>
      <c r="D12" s="52">
        <v>265</v>
      </c>
      <c r="E12" s="52">
        <v>167</v>
      </c>
      <c r="F12" s="27">
        <f>'Tab.xvi Zuzüge_Stadtteile'!F12-'Tab.xx Fortzüge_Stadtteile'!F12</f>
        <v>272</v>
      </c>
      <c r="G12" s="27">
        <f>'Tab.xvi Zuzüge_Stadtteile'!G12-'Tab.xx Fortzüge_Stadtteile'!G12</f>
        <v>113</v>
      </c>
      <c r="H12" s="27">
        <f>'Tab.xvi Zuzüge_Stadtteile'!H12-'Tab.xx Fortzüge_Stadtteile'!H12</f>
        <v>106</v>
      </c>
      <c r="I12" s="8">
        <f t="shared" si="0"/>
        <v>-61</v>
      </c>
      <c r="J12" s="9">
        <f t="shared" si="1"/>
        <v>-36.526946107784433</v>
      </c>
    </row>
    <row r="13" spans="1:10" ht="15" customHeight="1" x14ac:dyDescent="0.35">
      <c r="B13" s="7" t="s">
        <v>6</v>
      </c>
      <c r="C13" s="52">
        <v>-30</v>
      </c>
      <c r="D13" s="52">
        <v>-17</v>
      </c>
      <c r="E13" s="52">
        <v>23</v>
      </c>
      <c r="F13" s="27">
        <f>'Tab.xvi Zuzüge_Stadtteile'!F13-'Tab.xx Fortzüge_Stadtteile'!F13</f>
        <v>-33</v>
      </c>
      <c r="G13" s="27">
        <f>'Tab.xvi Zuzüge_Stadtteile'!G13-'Tab.xx Fortzüge_Stadtteile'!G13</f>
        <v>52</v>
      </c>
      <c r="H13" s="27">
        <f>'Tab.xvi Zuzüge_Stadtteile'!H13-'Tab.xx Fortzüge_Stadtteile'!H13</f>
        <v>60</v>
      </c>
      <c r="I13" s="8">
        <f t="shared" si="0"/>
        <v>90</v>
      </c>
      <c r="J13" s="9">
        <f t="shared" si="1"/>
        <v>-300</v>
      </c>
    </row>
    <row r="14" spans="1:10" ht="15" customHeight="1" x14ac:dyDescent="0.35">
      <c r="B14" s="7" t="s">
        <v>7</v>
      </c>
      <c r="C14" s="52">
        <v>-22</v>
      </c>
      <c r="D14" s="52">
        <v>-1</v>
      </c>
      <c r="E14" s="52">
        <v>1</v>
      </c>
      <c r="F14" s="27">
        <f>'Tab.xvi Zuzüge_Stadtteile'!F14-'Tab.xx Fortzüge_Stadtteile'!F14</f>
        <v>2</v>
      </c>
      <c r="G14" s="27">
        <f>'Tab.xvi Zuzüge_Stadtteile'!G14-'Tab.xx Fortzüge_Stadtteile'!G14</f>
        <v>24</v>
      </c>
      <c r="H14" s="27">
        <f>'Tab.xvi Zuzüge_Stadtteile'!H14-'Tab.xx Fortzüge_Stadtteile'!H14</f>
        <v>368</v>
      </c>
      <c r="I14" s="8">
        <f t="shared" si="0"/>
        <v>390</v>
      </c>
      <c r="J14" s="9">
        <f t="shared" si="1"/>
        <v>-1772.7272727272727</v>
      </c>
    </row>
    <row r="15" spans="1:10" ht="15" customHeight="1" x14ac:dyDescent="0.35">
      <c r="B15" s="7" t="s">
        <v>8</v>
      </c>
      <c r="C15" s="52">
        <v>-27</v>
      </c>
      <c r="D15" s="52">
        <v>-7</v>
      </c>
      <c r="E15" s="52">
        <v>-17</v>
      </c>
      <c r="F15" s="27">
        <f>'Tab.xvi Zuzüge_Stadtteile'!F15-'Tab.xx Fortzüge_Stadtteile'!F15</f>
        <v>-26</v>
      </c>
      <c r="G15" s="27">
        <f>'Tab.xvi Zuzüge_Stadtteile'!G15-'Tab.xx Fortzüge_Stadtteile'!G15</f>
        <v>-41</v>
      </c>
      <c r="H15" s="27">
        <f>'Tab.xvi Zuzüge_Stadtteile'!H15-'Tab.xx Fortzüge_Stadtteile'!H15</f>
        <v>-1</v>
      </c>
      <c r="I15" s="8">
        <f t="shared" si="0"/>
        <v>26</v>
      </c>
      <c r="J15" s="9">
        <f t="shared" si="1"/>
        <v>-96.296296296296291</v>
      </c>
    </row>
    <row r="16" spans="1:10" ht="15" customHeight="1" x14ac:dyDescent="0.35">
      <c r="B16" s="7" t="s">
        <v>9</v>
      </c>
      <c r="C16" s="52">
        <v>14</v>
      </c>
      <c r="D16" s="52" t="s">
        <v>573</v>
      </c>
      <c r="E16" s="52">
        <v>6</v>
      </c>
      <c r="F16" s="27">
        <f>'Tab.xvi Zuzüge_Stadtteile'!F16-'Tab.xx Fortzüge_Stadtteile'!F16</f>
        <v>7</v>
      </c>
      <c r="G16" s="27">
        <f>'Tab.xvi Zuzüge_Stadtteile'!G16-'Tab.xx Fortzüge_Stadtteile'!G16</f>
        <v>16</v>
      </c>
      <c r="H16" s="27">
        <f>'Tab.xvi Zuzüge_Stadtteile'!H16-'Tab.xx Fortzüge_Stadtteile'!H16</f>
        <v>4</v>
      </c>
      <c r="I16" s="8">
        <f t="shared" si="0"/>
        <v>-10</v>
      </c>
      <c r="J16" s="9">
        <f t="shared" si="1"/>
        <v>-71.428571428571431</v>
      </c>
    </row>
    <row r="17" spans="1:11" ht="15" customHeight="1" x14ac:dyDescent="0.35">
      <c r="B17" s="7" t="s">
        <v>10</v>
      </c>
      <c r="C17" s="52">
        <v>-3</v>
      </c>
      <c r="D17" s="52">
        <v>-16</v>
      </c>
      <c r="E17" s="52">
        <v>8</v>
      </c>
      <c r="F17" s="27">
        <f>'Tab.xvi Zuzüge_Stadtteile'!F17-'Tab.xx Fortzüge_Stadtteile'!F17</f>
        <v>-6</v>
      </c>
      <c r="G17" s="27">
        <f>'Tab.xvi Zuzüge_Stadtteile'!G17-'Tab.xx Fortzüge_Stadtteile'!G17</f>
        <v>31</v>
      </c>
      <c r="H17" s="27">
        <f>'Tab.xvi Zuzüge_Stadtteile'!H17-'Tab.xx Fortzüge_Stadtteile'!H17</f>
        <v>34</v>
      </c>
      <c r="I17" s="8">
        <f t="shared" si="0"/>
        <v>37</v>
      </c>
      <c r="J17" s="9">
        <f t="shared" si="1"/>
        <v>-1233.3333333333335</v>
      </c>
    </row>
    <row r="18" spans="1:11" ht="15" customHeight="1" x14ac:dyDescent="0.35">
      <c r="B18" s="7" t="s">
        <v>11</v>
      </c>
      <c r="C18" s="52">
        <v>-14</v>
      </c>
      <c r="D18" s="52">
        <v>17</v>
      </c>
      <c r="E18" s="52">
        <v>3</v>
      </c>
      <c r="F18" s="27">
        <f>'Tab.xvi Zuzüge_Stadtteile'!F18-'Tab.xx Fortzüge_Stadtteile'!F18</f>
        <v>-5</v>
      </c>
      <c r="G18" s="27">
        <f>'Tab.xvi Zuzüge_Stadtteile'!G18-'Tab.xx Fortzüge_Stadtteile'!G18</f>
        <v>11</v>
      </c>
      <c r="H18" s="27">
        <f>'Tab.xvi Zuzüge_Stadtteile'!H18-'Tab.xx Fortzüge_Stadtteile'!H18</f>
        <v>33</v>
      </c>
      <c r="I18" s="8">
        <f t="shared" si="0"/>
        <v>47</v>
      </c>
      <c r="J18" s="9">
        <f t="shared" si="1"/>
        <v>-335.71428571428572</v>
      </c>
    </row>
    <row r="19" spans="1:11" ht="15" customHeight="1" x14ac:dyDescent="0.35">
      <c r="B19" s="7" t="s">
        <v>12</v>
      </c>
      <c r="C19" s="52">
        <v>69</v>
      </c>
      <c r="D19" s="52">
        <v>-33</v>
      </c>
      <c r="E19" s="52">
        <v>-18</v>
      </c>
      <c r="F19" s="27">
        <f>'Tab.xvi Zuzüge_Stadtteile'!F19-'Tab.xx Fortzüge_Stadtteile'!F19</f>
        <v>-43</v>
      </c>
      <c r="G19" s="27">
        <f>'Tab.xvi Zuzüge_Stadtteile'!G19-'Tab.xx Fortzüge_Stadtteile'!G19</f>
        <v>21</v>
      </c>
      <c r="H19" s="27">
        <f>'Tab.xvi Zuzüge_Stadtteile'!H19-'Tab.xx Fortzüge_Stadtteile'!H19</f>
        <v>37</v>
      </c>
      <c r="I19" s="8">
        <f t="shared" si="0"/>
        <v>-32</v>
      </c>
      <c r="J19" s="9">
        <f t="shared" si="1"/>
        <v>-46.376811594202898</v>
      </c>
    </row>
    <row r="20" spans="1:11" ht="15" customHeight="1" x14ac:dyDescent="0.35">
      <c r="B20" s="7" t="s">
        <v>24</v>
      </c>
      <c r="C20" s="52">
        <v>-71</v>
      </c>
      <c r="D20" s="52">
        <v>-6</v>
      </c>
      <c r="E20" s="52">
        <v>-2</v>
      </c>
      <c r="F20" s="27">
        <f>'Tab.xvi Zuzüge_Stadtteile'!F20-'Tab.xx Fortzüge_Stadtteile'!F20</f>
        <v>-27</v>
      </c>
      <c r="G20" s="27">
        <f>'Tab.xvi Zuzüge_Stadtteile'!G20-'Tab.xx Fortzüge_Stadtteile'!G20</f>
        <v>-3</v>
      </c>
      <c r="H20" s="27">
        <f>'Tab.xvi Zuzüge_Stadtteile'!H20-'Tab.xx Fortzüge_Stadtteile'!H20</f>
        <v>258</v>
      </c>
      <c r="I20" s="8">
        <f t="shared" si="0"/>
        <v>329</v>
      </c>
      <c r="J20" s="9">
        <f t="shared" si="1"/>
        <v>-463.38028169014081</v>
      </c>
    </row>
    <row r="21" spans="1:11" ht="15" customHeight="1" x14ac:dyDescent="0.35">
      <c r="B21" s="7" t="s">
        <v>13</v>
      </c>
      <c r="C21" s="52">
        <v>13</v>
      </c>
      <c r="D21" s="52">
        <v>-30</v>
      </c>
      <c r="E21" s="52">
        <v>-25</v>
      </c>
      <c r="F21" s="27">
        <f>'Tab.xvi Zuzüge_Stadtteile'!F21-'Tab.xx Fortzüge_Stadtteile'!F21</f>
        <v>8</v>
      </c>
      <c r="G21" s="27">
        <f>'Tab.xvi Zuzüge_Stadtteile'!G21-'Tab.xx Fortzüge_Stadtteile'!G21</f>
        <v>-33</v>
      </c>
      <c r="H21" s="27">
        <f>'Tab.xvi Zuzüge_Stadtteile'!H21-'Tab.xx Fortzüge_Stadtteile'!H21</f>
        <v>-33</v>
      </c>
      <c r="I21" s="8">
        <f t="shared" si="0"/>
        <v>-46</v>
      </c>
      <c r="J21" s="9">
        <f t="shared" si="1"/>
        <v>-353.84615384615381</v>
      </c>
    </row>
    <row r="22" spans="1:11" ht="15" customHeight="1" x14ac:dyDescent="0.35">
      <c r="B22" s="7" t="s">
        <v>14</v>
      </c>
      <c r="C22" s="52">
        <v>-17</v>
      </c>
      <c r="D22" s="52" t="s">
        <v>573</v>
      </c>
      <c r="E22" s="52">
        <v>12</v>
      </c>
      <c r="F22" s="27">
        <f>'Tab.xvi Zuzüge_Stadtteile'!F22-'Tab.xx Fortzüge_Stadtteile'!F22</f>
        <v>-2</v>
      </c>
      <c r="G22" s="27">
        <f>'Tab.xvi Zuzüge_Stadtteile'!G22-'Tab.xx Fortzüge_Stadtteile'!G22</f>
        <v>7</v>
      </c>
      <c r="H22" s="27">
        <f>'Tab.xvi Zuzüge_Stadtteile'!H22-'Tab.xx Fortzüge_Stadtteile'!H22</f>
        <v>7</v>
      </c>
      <c r="I22" s="8">
        <f t="shared" si="0"/>
        <v>24</v>
      </c>
      <c r="J22" s="9">
        <f t="shared" si="1"/>
        <v>-141.1764705882353</v>
      </c>
    </row>
    <row r="23" spans="1:11" ht="15" customHeight="1" x14ac:dyDescent="0.35">
      <c r="B23" s="7" t="s">
        <v>15</v>
      </c>
      <c r="C23" s="52">
        <v>-19</v>
      </c>
      <c r="D23" s="52">
        <v>41</v>
      </c>
      <c r="E23" s="52">
        <v>75</v>
      </c>
      <c r="F23" s="27">
        <f>'Tab.xvi Zuzüge_Stadtteile'!F23-'Tab.xx Fortzüge_Stadtteile'!F23</f>
        <v>-49</v>
      </c>
      <c r="G23" s="27">
        <f>'Tab.xvi Zuzüge_Stadtteile'!G23-'Tab.xx Fortzüge_Stadtteile'!G23</f>
        <v>-34</v>
      </c>
      <c r="H23" s="27">
        <f>'Tab.xvi Zuzüge_Stadtteile'!H23-'Tab.xx Fortzüge_Stadtteile'!H23</f>
        <v>78</v>
      </c>
      <c r="I23" s="8">
        <f t="shared" si="0"/>
        <v>97</v>
      </c>
      <c r="J23" s="9">
        <f t="shared" si="1"/>
        <v>-510.5263157894737</v>
      </c>
    </row>
    <row r="24" spans="1:11" ht="15" customHeight="1" x14ac:dyDescent="0.35">
      <c r="B24" s="7" t="s">
        <v>16</v>
      </c>
      <c r="C24" s="52">
        <v>34</v>
      </c>
      <c r="D24" s="52">
        <v>166</v>
      </c>
      <c r="E24" s="52">
        <v>169</v>
      </c>
      <c r="F24" s="27">
        <f>'Tab.xvi Zuzüge_Stadtteile'!F24-'Tab.xx Fortzüge_Stadtteile'!F24</f>
        <v>22</v>
      </c>
      <c r="G24" s="27">
        <f>'Tab.xvi Zuzüge_Stadtteile'!G24-'Tab.xx Fortzüge_Stadtteile'!G24</f>
        <v>144</v>
      </c>
      <c r="H24" s="27">
        <f>'Tab.xvi Zuzüge_Stadtteile'!H24-'Tab.xx Fortzüge_Stadtteile'!H24</f>
        <v>350</v>
      </c>
      <c r="I24" s="8">
        <f t="shared" si="0"/>
        <v>316</v>
      </c>
      <c r="J24" s="9">
        <f t="shared" si="1"/>
        <v>929.41176470588243</v>
      </c>
    </row>
    <row r="25" spans="1:11" ht="15" customHeight="1" x14ac:dyDescent="0.35">
      <c r="B25" s="7" t="s">
        <v>17</v>
      </c>
      <c r="C25" s="52">
        <v>32</v>
      </c>
      <c r="D25" s="52">
        <v>-65</v>
      </c>
      <c r="E25" s="52">
        <v>-30</v>
      </c>
      <c r="F25" s="27">
        <f>'Tab.xvi Zuzüge_Stadtteile'!F25-'Tab.xx Fortzüge_Stadtteile'!F25</f>
        <v>-35</v>
      </c>
      <c r="G25" s="27">
        <f>'Tab.xvi Zuzüge_Stadtteile'!G25-'Tab.xx Fortzüge_Stadtteile'!G25</f>
        <v>-77</v>
      </c>
      <c r="H25" s="27">
        <f>'Tab.xvi Zuzüge_Stadtteile'!H25-'Tab.xx Fortzüge_Stadtteile'!H25</f>
        <v>179</v>
      </c>
      <c r="I25" s="8">
        <f t="shared" si="0"/>
        <v>147</v>
      </c>
      <c r="J25" s="9">
        <f t="shared" si="1"/>
        <v>459.375</v>
      </c>
    </row>
    <row r="26" spans="1:11" ht="15" customHeight="1" x14ac:dyDescent="0.35">
      <c r="B26" s="7" t="s">
        <v>18</v>
      </c>
      <c r="C26" s="52">
        <v>-131</v>
      </c>
      <c r="D26" s="52">
        <v>27</v>
      </c>
      <c r="E26" s="52">
        <v>-88</v>
      </c>
      <c r="F26" s="27">
        <f>'Tab.xvi Zuzüge_Stadtteile'!F26-'Tab.xx Fortzüge_Stadtteile'!F26</f>
        <v>-50</v>
      </c>
      <c r="G26" s="27">
        <f>'Tab.xvi Zuzüge_Stadtteile'!G26-'Tab.xx Fortzüge_Stadtteile'!G26</f>
        <v>-21</v>
      </c>
      <c r="H26" s="27">
        <f>'Tab.xvi Zuzüge_Stadtteile'!H26-'Tab.xx Fortzüge_Stadtteile'!H26</f>
        <v>79</v>
      </c>
      <c r="I26" s="8">
        <f t="shared" si="0"/>
        <v>210</v>
      </c>
      <c r="J26" s="9">
        <f t="shared" si="1"/>
        <v>-160.30534351145039</v>
      </c>
    </row>
    <row r="27" spans="1:11" ht="6" customHeight="1" x14ac:dyDescent="0.35"/>
    <row r="28" spans="1:11" s="1" customFormat="1" ht="21" customHeight="1" x14ac:dyDescent="0.4">
      <c r="A28" s="92" t="s">
        <v>61</v>
      </c>
      <c r="B28" s="92"/>
      <c r="C28" s="90">
        <v>2017</v>
      </c>
      <c r="D28" s="90">
        <v>2018</v>
      </c>
      <c r="E28" s="90">
        <v>2019</v>
      </c>
      <c r="F28" s="90">
        <v>2020</v>
      </c>
      <c r="G28" s="90">
        <v>2021</v>
      </c>
      <c r="H28" s="90">
        <v>2022</v>
      </c>
      <c r="I28" s="92" t="s">
        <v>360</v>
      </c>
      <c r="J28" s="92"/>
    </row>
    <row r="29" spans="1:11" s="1" customFormat="1" ht="21" customHeight="1" x14ac:dyDescent="0.4">
      <c r="A29" s="94"/>
      <c r="B29" s="94"/>
      <c r="C29" s="96"/>
      <c r="D29" s="96"/>
      <c r="E29" s="96"/>
      <c r="F29" s="96"/>
      <c r="G29" s="96"/>
      <c r="H29" s="96"/>
      <c r="I29" s="94"/>
      <c r="J29" s="94"/>
    </row>
    <row r="30" spans="1:11" s="1" customFormat="1" ht="15" customHeight="1" x14ac:dyDescent="0.4">
      <c r="B30" s="4" t="s">
        <v>0</v>
      </c>
      <c r="C30" s="57">
        <v>1.4</v>
      </c>
      <c r="D30" s="57">
        <v>5.9</v>
      </c>
      <c r="E30" s="57">
        <v>4.7</v>
      </c>
      <c r="F30" s="51" t="e">
        <f>F4/#REF!*1000</f>
        <v>#REF!</v>
      </c>
      <c r="G30" s="51" t="e">
        <f>G4/#REF!*1000</f>
        <v>#REF!</v>
      </c>
      <c r="H30" s="51" t="e">
        <f>H4/#REF!*1000</f>
        <v>#REF!</v>
      </c>
      <c r="I30" s="6" t="e">
        <f>H30-C30</f>
        <v>#REF!</v>
      </c>
      <c r="K30" s="39"/>
    </row>
    <row r="31" spans="1:11" ht="15" customHeight="1" x14ac:dyDescent="0.35">
      <c r="B31" s="7" t="s">
        <v>20</v>
      </c>
      <c r="C31" s="52">
        <v>-5.0999999999999996</v>
      </c>
      <c r="D31" s="52">
        <v>4.5</v>
      </c>
      <c r="E31" s="52">
        <v>-1.2</v>
      </c>
      <c r="F31" s="32">
        <v>-2.4</v>
      </c>
      <c r="G31" s="32" t="e">
        <f>G30-F30</f>
        <v>#REF!</v>
      </c>
      <c r="H31" s="32" t="e">
        <f>H30-G30</f>
        <v>#REF!</v>
      </c>
      <c r="I31" s="9"/>
    </row>
    <row r="32" spans="1:11" ht="15" customHeight="1" x14ac:dyDescent="0.35">
      <c r="A32" s="21"/>
      <c r="B32" s="22"/>
      <c r="C32" s="54"/>
      <c r="D32" s="54"/>
      <c r="E32" s="54"/>
      <c r="F32" s="20"/>
      <c r="G32" s="20"/>
      <c r="H32" s="20"/>
      <c r="I32" s="16"/>
      <c r="J32" s="21"/>
    </row>
    <row r="33" spans="2:9" ht="15" customHeight="1" x14ac:dyDescent="0.35">
      <c r="B33" s="7" t="s">
        <v>1</v>
      </c>
      <c r="C33" s="53">
        <v>6.8</v>
      </c>
      <c r="D33" s="53">
        <v>17.399999999999999</v>
      </c>
      <c r="E33" s="53">
        <v>16.3</v>
      </c>
      <c r="F33" s="49" t="e">
        <f>F8/#REF!*1000</f>
        <v>#REF!</v>
      </c>
      <c r="G33" s="49" t="e">
        <f>G8/#REF!*1000</f>
        <v>#REF!</v>
      </c>
      <c r="H33" s="49" t="e">
        <f>H8/#REF!*1000</f>
        <v>#REF!</v>
      </c>
      <c r="I33" s="9" t="e">
        <f>H33-C33</f>
        <v>#REF!</v>
      </c>
    </row>
    <row r="34" spans="2:9" ht="15" customHeight="1" x14ac:dyDescent="0.35">
      <c r="B34" s="7" t="s">
        <v>2</v>
      </c>
      <c r="C34" s="52">
        <v>-1.6</v>
      </c>
      <c r="D34" s="52">
        <v>13.7</v>
      </c>
      <c r="E34" s="52">
        <v>5</v>
      </c>
      <c r="F34" s="49" t="e">
        <f>F9/#REF!*1000</f>
        <v>#REF!</v>
      </c>
      <c r="G34" s="49" t="e">
        <f>G9/#REF!*1000</f>
        <v>#REF!</v>
      </c>
      <c r="H34" s="49" t="e">
        <f>H9/#REF!*1000</f>
        <v>#REF!</v>
      </c>
      <c r="I34" s="9" t="e">
        <f t="shared" ref="I34:I51" si="2">H34-C34</f>
        <v>#REF!</v>
      </c>
    </row>
    <row r="35" spans="2:9" ht="15" customHeight="1" x14ac:dyDescent="0.35">
      <c r="B35" s="7" t="s">
        <v>3</v>
      </c>
      <c r="C35" s="52">
        <v>-1.3</v>
      </c>
      <c r="D35" s="52">
        <v>5.8</v>
      </c>
      <c r="E35" s="52">
        <v>3</v>
      </c>
      <c r="F35" s="49" t="e">
        <f>F10/#REF!*1000</f>
        <v>#REF!</v>
      </c>
      <c r="G35" s="49" t="e">
        <f>G10/#REF!*1000</f>
        <v>#REF!</v>
      </c>
      <c r="H35" s="49" t="e">
        <f>H10/#REF!*1000</f>
        <v>#REF!</v>
      </c>
      <c r="I35" s="9" t="e">
        <f t="shared" si="2"/>
        <v>#REF!</v>
      </c>
    </row>
    <row r="36" spans="2:9" ht="15" customHeight="1" x14ac:dyDescent="0.35">
      <c r="B36" s="7" t="s">
        <v>4</v>
      </c>
      <c r="C36" s="52">
        <v>6.8</v>
      </c>
      <c r="D36" s="52">
        <v>11.6</v>
      </c>
      <c r="E36" s="52">
        <v>8.8000000000000007</v>
      </c>
      <c r="F36" s="49" t="e">
        <f>F11/#REF!*1000</f>
        <v>#REF!</v>
      </c>
      <c r="G36" s="49" t="e">
        <f>G11/#REF!*1000</f>
        <v>#REF!</v>
      </c>
      <c r="H36" s="49" t="e">
        <f>H11/#REF!*1000</f>
        <v>#REF!</v>
      </c>
      <c r="I36" s="9" t="e">
        <f t="shared" si="2"/>
        <v>#REF!</v>
      </c>
    </row>
    <row r="37" spans="2:9" ht="15" customHeight="1" x14ac:dyDescent="0.35">
      <c r="B37" s="7" t="s">
        <v>5</v>
      </c>
      <c r="C37" s="52">
        <v>9.9</v>
      </c>
      <c r="D37" s="52">
        <v>15.5</v>
      </c>
      <c r="E37" s="52">
        <v>9.8000000000000007</v>
      </c>
      <c r="F37" s="49" t="e">
        <f>F12/#REF!*1000</f>
        <v>#REF!</v>
      </c>
      <c r="G37" s="49" t="e">
        <f>G12/#REF!*1000</f>
        <v>#REF!</v>
      </c>
      <c r="H37" s="49" t="e">
        <f>H12/#REF!*1000</f>
        <v>#REF!</v>
      </c>
      <c r="I37" s="9" t="e">
        <f t="shared" si="2"/>
        <v>#REF!</v>
      </c>
    </row>
    <row r="38" spans="2:9" ht="15" customHeight="1" x14ac:dyDescent="0.35">
      <c r="B38" s="7" t="s">
        <v>6</v>
      </c>
      <c r="C38" s="52">
        <v>-4.3</v>
      </c>
      <c r="D38" s="52">
        <v>-2.4</v>
      </c>
      <c r="E38" s="52">
        <v>3.3</v>
      </c>
      <c r="F38" s="49" t="e">
        <f>F13/#REF!*1000</f>
        <v>#REF!</v>
      </c>
      <c r="G38" s="49" t="e">
        <f>G13/#REF!*1000</f>
        <v>#REF!</v>
      </c>
      <c r="H38" s="49" t="e">
        <f>H13/#REF!*1000</f>
        <v>#REF!</v>
      </c>
      <c r="I38" s="9" t="e">
        <f t="shared" si="2"/>
        <v>#REF!</v>
      </c>
    </row>
    <row r="39" spans="2:9" ht="15" customHeight="1" x14ac:dyDescent="0.35">
      <c r="B39" s="7" t="s">
        <v>7</v>
      </c>
      <c r="C39" s="52">
        <v>-6.4</v>
      </c>
      <c r="D39" s="52">
        <v>-0.3</v>
      </c>
      <c r="E39" s="52">
        <v>0.3</v>
      </c>
      <c r="F39" s="49" t="e">
        <f>F14/#REF!*1000</f>
        <v>#REF!</v>
      </c>
      <c r="G39" s="49" t="e">
        <f>G14/#REF!*1000</f>
        <v>#REF!</v>
      </c>
      <c r="H39" s="49" t="e">
        <f>H14/#REF!*1000</f>
        <v>#REF!</v>
      </c>
      <c r="I39" s="9" t="e">
        <f t="shared" si="2"/>
        <v>#REF!</v>
      </c>
    </row>
    <row r="40" spans="2:9" ht="15" customHeight="1" x14ac:dyDescent="0.35">
      <c r="B40" s="7" t="s">
        <v>8</v>
      </c>
      <c r="C40" s="52">
        <v>-3.7</v>
      </c>
      <c r="D40" s="52">
        <v>-1</v>
      </c>
      <c r="E40" s="52">
        <v>-2.4</v>
      </c>
      <c r="F40" s="49" t="e">
        <f>F15/#REF!*1000</f>
        <v>#REF!</v>
      </c>
      <c r="G40" s="49" t="e">
        <f>G15/#REF!*1000</f>
        <v>#REF!</v>
      </c>
      <c r="H40" s="49" t="e">
        <f>H15/#REF!*1000</f>
        <v>#REF!</v>
      </c>
      <c r="I40" s="9" t="e">
        <f t="shared" si="2"/>
        <v>#REF!</v>
      </c>
    </row>
    <row r="41" spans="2:9" ht="15" customHeight="1" x14ac:dyDescent="0.35">
      <c r="B41" s="7" t="s">
        <v>9</v>
      </c>
      <c r="C41" s="52">
        <v>27.6</v>
      </c>
      <c r="D41" s="52">
        <v>0</v>
      </c>
      <c r="E41" s="52">
        <v>12</v>
      </c>
      <c r="F41" s="49" t="e">
        <f>F16/#REF!*1000</f>
        <v>#REF!</v>
      </c>
      <c r="G41" s="49" t="e">
        <f>G16/#REF!*1000</f>
        <v>#REF!</v>
      </c>
      <c r="H41" s="49" t="e">
        <f>H16/#REF!*1000</f>
        <v>#REF!</v>
      </c>
      <c r="I41" s="9" t="e">
        <f t="shared" si="2"/>
        <v>#REF!</v>
      </c>
    </row>
    <row r="42" spans="2:9" ht="15" customHeight="1" x14ac:dyDescent="0.35">
      <c r="B42" s="7" t="s">
        <v>10</v>
      </c>
      <c r="C42" s="52">
        <v>-0.7</v>
      </c>
      <c r="D42" s="52">
        <v>-3.5</v>
      </c>
      <c r="E42" s="52">
        <v>1.7</v>
      </c>
      <c r="F42" s="49" t="e">
        <f>F17/#REF!*1000</f>
        <v>#REF!</v>
      </c>
      <c r="G42" s="49" t="e">
        <f>G17/#REF!*1000</f>
        <v>#REF!</v>
      </c>
      <c r="H42" s="49" t="e">
        <f>H17/#REF!*1000</f>
        <v>#REF!</v>
      </c>
      <c r="I42" s="9" t="e">
        <f t="shared" si="2"/>
        <v>#REF!</v>
      </c>
    </row>
    <row r="43" spans="2:9" ht="15" customHeight="1" x14ac:dyDescent="0.35">
      <c r="B43" s="7" t="s">
        <v>11</v>
      </c>
      <c r="C43" s="52">
        <v>-3.5</v>
      </c>
      <c r="D43" s="52">
        <v>4.2</v>
      </c>
      <c r="E43" s="52">
        <v>0.7</v>
      </c>
      <c r="F43" s="49" t="e">
        <f>F18/#REF!*1000</f>
        <v>#REF!</v>
      </c>
      <c r="G43" s="49" t="e">
        <f>G18/#REF!*1000</f>
        <v>#REF!</v>
      </c>
      <c r="H43" s="49" t="e">
        <f>H18/#REF!*1000</f>
        <v>#REF!</v>
      </c>
      <c r="I43" s="9" t="e">
        <f t="shared" si="2"/>
        <v>#REF!</v>
      </c>
    </row>
    <row r="44" spans="2:9" ht="15" customHeight="1" x14ac:dyDescent="0.35">
      <c r="B44" s="7" t="s">
        <v>12</v>
      </c>
      <c r="C44" s="52">
        <v>10</v>
      </c>
      <c r="D44" s="52">
        <v>-4.8</v>
      </c>
      <c r="E44" s="52">
        <v>-2.6</v>
      </c>
      <c r="F44" s="49" t="e">
        <f>F19/#REF!*1000</f>
        <v>#REF!</v>
      </c>
      <c r="G44" s="49" t="e">
        <f>G19/#REF!*1000</f>
        <v>#REF!</v>
      </c>
      <c r="H44" s="49" t="e">
        <f>H19/#REF!*1000</f>
        <v>#REF!</v>
      </c>
      <c r="I44" s="9" t="e">
        <f t="shared" si="2"/>
        <v>#REF!</v>
      </c>
    </row>
    <row r="45" spans="2:9" ht="15" customHeight="1" x14ac:dyDescent="0.35">
      <c r="B45" s="7" t="s">
        <v>24</v>
      </c>
      <c r="C45" s="52">
        <v>-3.4</v>
      </c>
      <c r="D45" s="52">
        <v>-0.3</v>
      </c>
      <c r="E45" s="52">
        <v>-0.1</v>
      </c>
      <c r="F45" s="49" t="e">
        <f>F20/#REF!*1000</f>
        <v>#REF!</v>
      </c>
      <c r="G45" s="49" t="e">
        <f>G20/#REF!*1000</f>
        <v>#REF!</v>
      </c>
      <c r="H45" s="49" t="e">
        <f>H20/#REF!*1000</f>
        <v>#REF!</v>
      </c>
      <c r="I45" s="9" t="e">
        <f t="shared" si="2"/>
        <v>#REF!</v>
      </c>
    </row>
    <row r="46" spans="2:9" ht="15" customHeight="1" x14ac:dyDescent="0.35">
      <c r="B46" s="7" t="s">
        <v>13</v>
      </c>
      <c r="C46" s="52">
        <v>2.1</v>
      </c>
      <c r="D46" s="52">
        <v>-5</v>
      </c>
      <c r="E46" s="52">
        <v>-4.2</v>
      </c>
      <c r="F46" s="49" t="e">
        <f>F21/#REF!*1000</f>
        <v>#REF!</v>
      </c>
      <c r="G46" s="49" t="e">
        <f>G21/#REF!*1000</f>
        <v>#REF!</v>
      </c>
      <c r="H46" s="49" t="e">
        <f>H21/#REF!*1000</f>
        <v>#REF!</v>
      </c>
      <c r="I46" s="9" t="e">
        <f t="shared" si="2"/>
        <v>#REF!</v>
      </c>
    </row>
    <row r="47" spans="2:9" ht="15" customHeight="1" x14ac:dyDescent="0.35">
      <c r="B47" s="7" t="s">
        <v>14</v>
      </c>
      <c r="C47" s="52">
        <v>-6.8</v>
      </c>
      <c r="D47" s="52">
        <v>0</v>
      </c>
      <c r="E47" s="52">
        <v>4.8</v>
      </c>
      <c r="F47" s="49" t="e">
        <f>F22/#REF!*1000</f>
        <v>#REF!</v>
      </c>
      <c r="G47" s="49" t="e">
        <f>G22/#REF!*1000</f>
        <v>#REF!</v>
      </c>
      <c r="H47" s="49" t="e">
        <f>H22/#REF!*1000</f>
        <v>#REF!</v>
      </c>
      <c r="I47" s="9" t="e">
        <f t="shared" si="2"/>
        <v>#REF!</v>
      </c>
    </row>
    <row r="48" spans="2:9" ht="15" customHeight="1" x14ac:dyDescent="0.35">
      <c r="B48" s="7" t="s">
        <v>15</v>
      </c>
      <c r="C48" s="52">
        <v>-1.5</v>
      </c>
      <c r="D48" s="52">
        <v>3.2</v>
      </c>
      <c r="E48" s="52">
        <v>5.8</v>
      </c>
      <c r="F48" s="49" t="e">
        <f>F23/#REF!*1000</f>
        <v>#REF!</v>
      </c>
      <c r="G48" s="49" t="e">
        <f>G23/#REF!*1000</f>
        <v>#REF!</v>
      </c>
      <c r="H48" s="49" t="e">
        <f>H23/#REF!*1000</f>
        <v>#REF!</v>
      </c>
      <c r="I48" s="9" t="e">
        <f t="shared" si="2"/>
        <v>#REF!</v>
      </c>
    </row>
    <row r="49" spans="1:10" ht="15" customHeight="1" x14ac:dyDescent="0.35">
      <c r="B49" s="7" t="s">
        <v>16</v>
      </c>
      <c r="C49" s="52">
        <v>1.3</v>
      </c>
      <c r="D49" s="52">
        <v>6.4</v>
      </c>
      <c r="E49" s="52">
        <v>6.5</v>
      </c>
      <c r="F49" s="49" t="e">
        <f>F24/#REF!*1000</f>
        <v>#REF!</v>
      </c>
      <c r="G49" s="49" t="e">
        <f>G24/#REF!*1000</f>
        <v>#REF!</v>
      </c>
      <c r="H49" s="49" t="e">
        <f>H24/#REF!*1000</f>
        <v>#REF!</v>
      </c>
      <c r="I49" s="9" t="e">
        <f t="shared" si="2"/>
        <v>#REF!</v>
      </c>
    </row>
    <row r="50" spans="1:10" ht="15" customHeight="1" x14ac:dyDescent="0.35">
      <c r="B50" s="7" t="s">
        <v>17</v>
      </c>
      <c r="C50" s="52">
        <v>1.8</v>
      </c>
      <c r="D50" s="52">
        <v>-3.6</v>
      </c>
      <c r="E50" s="52">
        <v>-1.7</v>
      </c>
      <c r="F50" s="49" t="e">
        <f>F25/#REF!*1000</f>
        <v>#REF!</v>
      </c>
      <c r="G50" s="49" t="e">
        <f>G25/#REF!*1000</f>
        <v>#REF!</v>
      </c>
      <c r="H50" s="49" t="e">
        <f>H25/#REF!*1000</f>
        <v>#REF!</v>
      </c>
      <c r="I50" s="9" t="e">
        <f t="shared" si="2"/>
        <v>#REF!</v>
      </c>
    </row>
    <row r="51" spans="1:10" ht="15" customHeight="1" x14ac:dyDescent="0.35">
      <c r="A51" s="21"/>
      <c r="B51" s="22" t="s">
        <v>18</v>
      </c>
      <c r="C51" s="55">
        <v>-8.1999999999999993</v>
      </c>
      <c r="D51" s="55">
        <v>1.7</v>
      </c>
      <c r="E51" s="55">
        <v>-5.5</v>
      </c>
      <c r="F51" s="50" t="e">
        <f>F26/#REF!*1000</f>
        <v>#REF!</v>
      </c>
      <c r="G51" s="50" t="e">
        <f>G26/#REF!*1000</f>
        <v>#REF!</v>
      </c>
      <c r="H51" s="50" t="e">
        <f>H26/#REF!*1000</f>
        <v>#REF!</v>
      </c>
      <c r="I51" s="16" t="e">
        <f t="shared" si="2"/>
        <v>#REF!</v>
      </c>
      <c r="J51" s="21"/>
    </row>
    <row r="52" spans="1:10" ht="15" customHeight="1" x14ac:dyDescent="0.35">
      <c r="B52" s="26" t="s">
        <v>53</v>
      </c>
      <c r="C52" s="26"/>
      <c r="D52" s="26"/>
      <c r="E52" s="26"/>
      <c r="I52" s="13"/>
    </row>
    <row r="53" spans="1:10" ht="15" customHeight="1" x14ac:dyDescent="0.35">
      <c r="F53" s="13"/>
      <c r="G53" s="13"/>
      <c r="H53" s="13"/>
      <c r="I53" s="13"/>
    </row>
    <row r="54" spans="1:10" ht="15" customHeight="1" x14ac:dyDescent="0.35"/>
    <row r="55" spans="1:10" ht="15" customHeight="1" x14ac:dyDescent="0.35"/>
  </sheetData>
  <mergeCells count="19">
    <mergeCell ref="A1:J1"/>
    <mergeCell ref="J28:J29"/>
    <mergeCell ref="F2:F3"/>
    <mergeCell ref="G2:G3"/>
    <mergeCell ref="H2:H3"/>
    <mergeCell ref="I2:I3"/>
    <mergeCell ref="J2:J3"/>
    <mergeCell ref="F28:F29"/>
    <mergeCell ref="G28:G29"/>
    <mergeCell ref="H28:H29"/>
    <mergeCell ref="I28:I29"/>
    <mergeCell ref="A2:B3"/>
    <mergeCell ref="A28:B29"/>
    <mergeCell ref="C2:C3"/>
    <mergeCell ref="D2:D3"/>
    <mergeCell ref="E2:E3"/>
    <mergeCell ref="C28:C29"/>
    <mergeCell ref="D28:D29"/>
    <mergeCell ref="E28:E29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Normal="100" workbookViewId="0">
      <selection activeCell="I13" sqref="I13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0" s="29" customFormat="1" ht="18" customHeight="1" x14ac:dyDescent="0.4">
      <c r="A1" s="95" t="s">
        <v>62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3" customFormat="1" ht="14.25" customHeight="1" x14ac:dyDescent="0.35">
      <c r="A2" s="92" t="s">
        <v>63</v>
      </c>
      <c r="B2" s="92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</row>
    <row r="3" spans="1:10" s="3" customFormat="1" ht="14.25" customHeight="1" x14ac:dyDescent="0.35">
      <c r="A3" s="94"/>
      <c r="B3" s="94"/>
      <c r="C3" s="96"/>
      <c r="D3" s="96"/>
      <c r="E3" s="96"/>
      <c r="F3" s="96"/>
      <c r="G3" s="96"/>
      <c r="H3" s="96"/>
      <c r="I3" s="94"/>
      <c r="J3" s="94"/>
    </row>
    <row r="4" spans="1:10" s="1" customFormat="1" ht="15" customHeight="1" x14ac:dyDescent="0.4">
      <c r="B4" s="4" t="s">
        <v>0</v>
      </c>
      <c r="C4" s="57">
        <v>2181</v>
      </c>
      <c r="D4" s="57" t="s">
        <v>574</v>
      </c>
      <c r="E4" s="57" t="s">
        <v>575</v>
      </c>
      <c r="F4" s="23" t="e">
        <f>SUM(F8:F26)</f>
        <v>#REF!</v>
      </c>
      <c r="G4" s="23" t="e">
        <f>SUM(G8:G26)</f>
        <v>#REF!</v>
      </c>
      <c r="H4" s="23" t="e">
        <f>SUM(H8:H26)</f>
        <v>#REF!</v>
      </c>
      <c r="I4" s="5" t="e">
        <f>H4-C4</f>
        <v>#REF!</v>
      </c>
      <c r="J4" s="6" t="e">
        <f>I4/C4*100</f>
        <v>#REF!</v>
      </c>
    </row>
    <row r="5" spans="1:10" s="1" customFormat="1" ht="15" customHeight="1" x14ac:dyDescent="0.4">
      <c r="B5" s="7" t="s">
        <v>20</v>
      </c>
      <c r="C5" s="52">
        <v>126</v>
      </c>
      <c r="D5" s="52">
        <v>-148</v>
      </c>
      <c r="E5" s="52">
        <v>4</v>
      </c>
      <c r="F5" s="27">
        <v>96</v>
      </c>
      <c r="G5" s="27" t="e">
        <f>G4-F4</f>
        <v>#REF!</v>
      </c>
      <c r="H5" s="27" t="e">
        <f>H4-G4</f>
        <v>#REF!</v>
      </c>
      <c r="I5" s="8"/>
      <c r="J5" s="9"/>
    </row>
    <row r="6" spans="1:10" s="1" customFormat="1" ht="15" customHeight="1" x14ac:dyDescent="0.4">
      <c r="B6" s="17" t="s">
        <v>21</v>
      </c>
      <c r="C6" s="52">
        <v>6.1</v>
      </c>
      <c r="D6" s="52">
        <v>-6.8</v>
      </c>
      <c r="E6" s="52">
        <v>0.2</v>
      </c>
      <c r="F6" s="28">
        <v>4.7</v>
      </c>
      <c r="G6" s="28" t="e">
        <f>G5/F4*100</f>
        <v>#REF!</v>
      </c>
      <c r="H6" s="28" t="e">
        <f>H5/G4*100</f>
        <v>#REF!</v>
      </c>
      <c r="I6" s="18"/>
      <c r="J6" s="19"/>
    </row>
    <row r="7" spans="1:10" s="1" customFormat="1" ht="9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</row>
    <row r="8" spans="1:10" ht="15" customHeight="1" x14ac:dyDescent="0.35">
      <c r="B8" s="7" t="s">
        <v>1</v>
      </c>
      <c r="C8" s="53">
        <v>397</v>
      </c>
      <c r="D8" s="53">
        <v>338</v>
      </c>
      <c r="E8" s="53">
        <v>311</v>
      </c>
      <c r="F8" s="24" t="e">
        <f>#REF!</f>
        <v>#REF!</v>
      </c>
      <c r="G8" s="24" t="e">
        <f>#REF!</f>
        <v>#REF!</v>
      </c>
      <c r="H8" s="24" t="e">
        <f>#REF!</f>
        <v>#REF!</v>
      </c>
      <c r="I8" s="8" t="e">
        <f>H8-C8</f>
        <v>#REF!</v>
      </c>
      <c r="J8" s="9" t="e">
        <f>I8/C8*100</f>
        <v>#REF!</v>
      </c>
    </row>
    <row r="9" spans="1:10" ht="15" customHeight="1" x14ac:dyDescent="0.35">
      <c r="B9" s="7" t="s">
        <v>2</v>
      </c>
      <c r="C9" s="52">
        <v>103</v>
      </c>
      <c r="D9" s="52">
        <v>93</v>
      </c>
      <c r="E9" s="52">
        <v>71</v>
      </c>
      <c r="F9" s="24" t="e">
        <f>#REF!</f>
        <v>#REF!</v>
      </c>
      <c r="G9" s="24" t="e">
        <f>#REF!</f>
        <v>#REF!</v>
      </c>
      <c r="H9" s="24" t="e">
        <f>#REF!</f>
        <v>#REF!</v>
      </c>
      <c r="I9" s="8" t="e">
        <f t="shared" ref="I9:I26" si="0">H9-C9</f>
        <v>#REF!</v>
      </c>
      <c r="J9" s="9" t="e">
        <f t="shared" ref="J9:J26" si="1">I9/C9*100</f>
        <v>#REF!</v>
      </c>
    </row>
    <row r="10" spans="1:10" ht="15" customHeight="1" x14ac:dyDescent="0.35">
      <c r="B10" s="7" t="s">
        <v>3</v>
      </c>
      <c r="C10" s="52">
        <v>137</v>
      </c>
      <c r="D10" s="52">
        <v>151</v>
      </c>
      <c r="E10" s="52">
        <v>147</v>
      </c>
      <c r="F10" s="24" t="e">
        <f>#REF!</f>
        <v>#REF!</v>
      </c>
      <c r="G10" s="24" t="e">
        <f>#REF!</f>
        <v>#REF!</v>
      </c>
      <c r="H10" s="24" t="e">
        <f>#REF!</f>
        <v>#REF!</v>
      </c>
      <c r="I10" s="8" t="e">
        <f t="shared" si="0"/>
        <v>#REF!</v>
      </c>
      <c r="J10" s="9" t="e">
        <f t="shared" si="1"/>
        <v>#REF!</v>
      </c>
    </row>
    <row r="11" spans="1:10" ht="15" customHeight="1" x14ac:dyDescent="0.35">
      <c r="B11" s="7" t="s">
        <v>4</v>
      </c>
      <c r="C11" s="52">
        <v>239</v>
      </c>
      <c r="D11" s="52">
        <v>283</v>
      </c>
      <c r="E11" s="52">
        <v>246</v>
      </c>
      <c r="F11" s="24" t="e">
        <f>#REF!</f>
        <v>#REF!</v>
      </c>
      <c r="G11" s="24" t="e">
        <f>#REF!</f>
        <v>#REF!</v>
      </c>
      <c r="H11" s="24" t="e">
        <f>#REF!</f>
        <v>#REF!</v>
      </c>
      <c r="I11" s="8" t="e">
        <f t="shared" si="0"/>
        <v>#REF!</v>
      </c>
      <c r="J11" s="9" t="e">
        <f t="shared" si="1"/>
        <v>#REF!</v>
      </c>
    </row>
    <row r="12" spans="1:10" ht="15" customHeight="1" x14ac:dyDescent="0.35">
      <c r="B12" s="7" t="s">
        <v>5</v>
      </c>
      <c r="C12" s="52">
        <v>186</v>
      </c>
      <c r="D12" s="52">
        <v>165</v>
      </c>
      <c r="E12" s="52">
        <v>190</v>
      </c>
      <c r="F12" s="24" t="e">
        <f>#REF!</f>
        <v>#REF!</v>
      </c>
      <c r="G12" s="24" t="e">
        <f>#REF!</f>
        <v>#REF!</v>
      </c>
      <c r="H12" s="24" t="e">
        <f>#REF!</f>
        <v>#REF!</v>
      </c>
      <c r="I12" s="8" t="e">
        <f t="shared" si="0"/>
        <v>#REF!</v>
      </c>
      <c r="J12" s="9" t="e">
        <f t="shared" si="1"/>
        <v>#REF!</v>
      </c>
    </row>
    <row r="13" spans="1:10" ht="15" customHeight="1" x14ac:dyDescent="0.35">
      <c r="B13" s="7" t="s">
        <v>6</v>
      </c>
      <c r="C13" s="52">
        <v>60</v>
      </c>
      <c r="D13" s="52">
        <v>55</v>
      </c>
      <c r="E13" s="52">
        <v>63</v>
      </c>
      <c r="F13" s="24" t="e">
        <f>#REF!</f>
        <v>#REF!</v>
      </c>
      <c r="G13" s="24" t="e">
        <f>#REF!</f>
        <v>#REF!</v>
      </c>
      <c r="H13" s="24" t="e">
        <f>#REF!</f>
        <v>#REF!</v>
      </c>
      <c r="I13" s="8" t="e">
        <f t="shared" si="0"/>
        <v>#REF!</v>
      </c>
      <c r="J13" s="9" t="e">
        <f t="shared" si="1"/>
        <v>#REF!</v>
      </c>
    </row>
    <row r="14" spans="1:10" ht="15" customHeight="1" x14ac:dyDescent="0.35">
      <c r="B14" s="7" t="s">
        <v>7</v>
      </c>
      <c r="C14" s="52">
        <v>28</v>
      </c>
      <c r="D14" s="52">
        <v>35</v>
      </c>
      <c r="E14" s="52">
        <v>33</v>
      </c>
      <c r="F14" s="24" t="e">
        <f>#REF!</f>
        <v>#REF!</v>
      </c>
      <c r="G14" s="24" t="e">
        <f>#REF!</f>
        <v>#REF!</v>
      </c>
      <c r="H14" s="24" t="e">
        <f>#REF!</f>
        <v>#REF!</v>
      </c>
      <c r="I14" s="8" t="e">
        <f t="shared" si="0"/>
        <v>#REF!</v>
      </c>
      <c r="J14" s="9" t="e">
        <f t="shared" si="1"/>
        <v>#REF!</v>
      </c>
    </row>
    <row r="15" spans="1:10" ht="15" customHeight="1" x14ac:dyDescent="0.35">
      <c r="B15" s="7" t="s">
        <v>8</v>
      </c>
      <c r="C15" s="52">
        <v>78</v>
      </c>
      <c r="D15" s="52">
        <v>68</v>
      </c>
      <c r="E15" s="52">
        <v>69</v>
      </c>
      <c r="F15" s="24" t="e">
        <f>#REF!</f>
        <v>#REF!</v>
      </c>
      <c r="G15" s="24" t="e">
        <f>#REF!</f>
        <v>#REF!</v>
      </c>
      <c r="H15" s="24" t="e">
        <f>#REF!</f>
        <v>#REF!</v>
      </c>
      <c r="I15" s="8" t="e">
        <f t="shared" si="0"/>
        <v>#REF!</v>
      </c>
      <c r="J15" s="9" t="e">
        <f t="shared" si="1"/>
        <v>#REF!</v>
      </c>
    </row>
    <row r="16" spans="1:10" ht="15" customHeight="1" x14ac:dyDescent="0.35">
      <c r="B16" s="7" t="s">
        <v>9</v>
      </c>
      <c r="C16" s="52">
        <v>6</v>
      </c>
      <c r="D16" s="52">
        <v>6</v>
      </c>
      <c r="E16" s="52">
        <v>7</v>
      </c>
      <c r="F16" s="24" t="e">
        <f>#REF!</f>
        <v>#REF!</v>
      </c>
      <c r="G16" s="24" t="e">
        <f>#REF!</f>
        <v>#REF!</v>
      </c>
      <c r="H16" s="24" t="e">
        <f>#REF!</f>
        <v>#REF!</v>
      </c>
      <c r="I16" s="8" t="e">
        <f t="shared" si="0"/>
        <v>#REF!</v>
      </c>
      <c r="J16" s="9" t="e">
        <f t="shared" si="1"/>
        <v>#REF!</v>
      </c>
    </row>
    <row r="17" spans="1:11" ht="15" customHeight="1" x14ac:dyDescent="0.35">
      <c r="B17" s="7" t="s">
        <v>10</v>
      </c>
      <c r="C17" s="52">
        <v>19</v>
      </c>
      <c r="D17" s="52">
        <v>35</v>
      </c>
      <c r="E17" s="52">
        <v>32</v>
      </c>
      <c r="F17" s="24" t="e">
        <f>#REF!</f>
        <v>#REF!</v>
      </c>
      <c r="G17" s="24" t="e">
        <f>#REF!</f>
        <v>#REF!</v>
      </c>
      <c r="H17" s="24" t="e">
        <f>#REF!</f>
        <v>#REF!</v>
      </c>
      <c r="I17" s="8" t="e">
        <f t="shared" si="0"/>
        <v>#REF!</v>
      </c>
      <c r="J17" s="9" t="e">
        <f t="shared" si="1"/>
        <v>#REF!</v>
      </c>
    </row>
    <row r="18" spans="1:11" ht="15" customHeight="1" x14ac:dyDescent="0.35">
      <c r="B18" s="7" t="s">
        <v>11</v>
      </c>
      <c r="C18" s="52">
        <v>24</v>
      </c>
      <c r="D18" s="52">
        <v>29</v>
      </c>
      <c r="E18" s="52">
        <v>19</v>
      </c>
      <c r="F18" s="24" t="e">
        <f>#REF!</f>
        <v>#REF!</v>
      </c>
      <c r="G18" s="24" t="e">
        <f>#REF!</f>
        <v>#REF!</v>
      </c>
      <c r="H18" s="24" t="e">
        <f>#REF!</f>
        <v>#REF!</v>
      </c>
      <c r="I18" s="8" t="e">
        <f t="shared" si="0"/>
        <v>#REF!</v>
      </c>
      <c r="J18" s="9" t="e">
        <f t="shared" si="1"/>
        <v>#REF!</v>
      </c>
    </row>
    <row r="19" spans="1:11" ht="15" customHeight="1" x14ac:dyDescent="0.35">
      <c r="B19" s="7" t="s">
        <v>12</v>
      </c>
      <c r="C19" s="52">
        <v>67</v>
      </c>
      <c r="D19" s="52">
        <v>69</v>
      </c>
      <c r="E19" s="52">
        <v>52</v>
      </c>
      <c r="F19" s="24" t="e">
        <f>#REF!</f>
        <v>#REF!</v>
      </c>
      <c r="G19" s="24" t="e">
        <f>#REF!</f>
        <v>#REF!</v>
      </c>
      <c r="H19" s="24" t="e">
        <f>#REF!</f>
        <v>#REF!</v>
      </c>
      <c r="I19" s="8" t="e">
        <f t="shared" si="0"/>
        <v>#REF!</v>
      </c>
      <c r="J19" s="9" t="e">
        <f t="shared" si="1"/>
        <v>#REF!</v>
      </c>
    </row>
    <row r="20" spans="1:11" ht="15" customHeight="1" x14ac:dyDescent="0.35">
      <c r="B20" s="7" t="s">
        <v>24</v>
      </c>
      <c r="C20" s="52">
        <v>155</v>
      </c>
      <c r="D20" s="52">
        <v>140</v>
      </c>
      <c r="E20" s="52">
        <v>147</v>
      </c>
      <c r="F20" s="24" t="e">
        <f>#REF!</f>
        <v>#REF!</v>
      </c>
      <c r="G20" s="24" t="e">
        <f>#REF!</f>
        <v>#REF!</v>
      </c>
      <c r="H20" s="24" t="e">
        <f>#REF!</f>
        <v>#REF!</v>
      </c>
      <c r="I20" s="8" t="e">
        <f t="shared" si="0"/>
        <v>#REF!</v>
      </c>
      <c r="J20" s="9" t="e">
        <f t="shared" si="1"/>
        <v>#REF!</v>
      </c>
    </row>
    <row r="21" spans="1:11" ht="15" customHeight="1" x14ac:dyDescent="0.35">
      <c r="B21" s="7" t="s">
        <v>13</v>
      </c>
      <c r="C21" s="52">
        <v>44</v>
      </c>
      <c r="D21" s="52">
        <v>47</v>
      </c>
      <c r="E21" s="52">
        <v>54</v>
      </c>
      <c r="F21" s="24" t="e">
        <f>#REF!</f>
        <v>#REF!</v>
      </c>
      <c r="G21" s="24" t="e">
        <f>#REF!</f>
        <v>#REF!</v>
      </c>
      <c r="H21" s="24" t="e">
        <f>#REF!</f>
        <v>#REF!</v>
      </c>
      <c r="I21" s="8" t="e">
        <f t="shared" si="0"/>
        <v>#REF!</v>
      </c>
      <c r="J21" s="9" t="e">
        <f t="shared" si="1"/>
        <v>#REF!</v>
      </c>
    </row>
    <row r="22" spans="1:11" ht="15" customHeight="1" x14ac:dyDescent="0.35">
      <c r="B22" s="7" t="s">
        <v>14</v>
      </c>
      <c r="C22" s="52">
        <v>26</v>
      </c>
      <c r="D22" s="52">
        <v>22</v>
      </c>
      <c r="E22" s="52">
        <v>20</v>
      </c>
      <c r="F22" s="24" t="e">
        <f>#REF!</f>
        <v>#REF!</v>
      </c>
      <c r="G22" s="24" t="e">
        <f>#REF!</f>
        <v>#REF!</v>
      </c>
      <c r="H22" s="24" t="e">
        <f>#REF!</f>
        <v>#REF!</v>
      </c>
      <c r="I22" s="8" t="e">
        <f t="shared" si="0"/>
        <v>#REF!</v>
      </c>
      <c r="J22" s="9" t="e">
        <f t="shared" si="1"/>
        <v>#REF!</v>
      </c>
    </row>
    <row r="23" spans="1:11" ht="15" customHeight="1" x14ac:dyDescent="0.35">
      <c r="B23" s="7" t="s">
        <v>15</v>
      </c>
      <c r="C23" s="52">
        <v>126</v>
      </c>
      <c r="D23" s="52">
        <v>88</v>
      </c>
      <c r="E23" s="52">
        <v>124</v>
      </c>
      <c r="F23" s="24" t="e">
        <f>#REF!</f>
        <v>#REF!</v>
      </c>
      <c r="G23" s="24" t="e">
        <f>#REF!</f>
        <v>#REF!</v>
      </c>
      <c r="H23" s="24" t="e">
        <f>#REF!</f>
        <v>#REF!</v>
      </c>
      <c r="I23" s="8" t="e">
        <f t="shared" si="0"/>
        <v>#REF!</v>
      </c>
      <c r="J23" s="9" t="e">
        <f t="shared" si="1"/>
        <v>#REF!</v>
      </c>
    </row>
    <row r="24" spans="1:11" ht="15" customHeight="1" x14ac:dyDescent="0.35">
      <c r="B24" s="7" t="s">
        <v>16</v>
      </c>
      <c r="C24" s="52">
        <v>211</v>
      </c>
      <c r="D24" s="52">
        <v>166</v>
      </c>
      <c r="E24" s="52">
        <v>190</v>
      </c>
      <c r="F24" s="24" t="e">
        <f>#REF!</f>
        <v>#REF!</v>
      </c>
      <c r="G24" s="24" t="e">
        <f>#REF!</f>
        <v>#REF!</v>
      </c>
      <c r="H24" s="24" t="e">
        <f>#REF!</f>
        <v>#REF!</v>
      </c>
      <c r="I24" s="8" t="e">
        <f t="shared" si="0"/>
        <v>#REF!</v>
      </c>
      <c r="J24" s="9" t="e">
        <f t="shared" si="1"/>
        <v>#REF!</v>
      </c>
    </row>
    <row r="25" spans="1:11" ht="15" customHeight="1" x14ac:dyDescent="0.35">
      <c r="B25" s="7" t="s">
        <v>17</v>
      </c>
      <c r="C25" s="52">
        <v>142</v>
      </c>
      <c r="D25" s="52">
        <v>132</v>
      </c>
      <c r="E25" s="52">
        <v>148</v>
      </c>
      <c r="F25" s="24" t="e">
        <f>#REF!</f>
        <v>#REF!</v>
      </c>
      <c r="G25" s="24" t="e">
        <f>#REF!</f>
        <v>#REF!</v>
      </c>
      <c r="H25" s="24" t="e">
        <f>#REF!</f>
        <v>#REF!</v>
      </c>
      <c r="I25" s="8" t="e">
        <f t="shared" si="0"/>
        <v>#REF!</v>
      </c>
      <c r="J25" s="9" t="e">
        <f t="shared" si="1"/>
        <v>#REF!</v>
      </c>
    </row>
    <row r="26" spans="1:11" ht="15" customHeight="1" x14ac:dyDescent="0.35">
      <c r="B26" s="7" t="s">
        <v>18</v>
      </c>
      <c r="C26" s="52">
        <v>133</v>
      </c>
      <c r="D26" s="52">
        <v>111</v>
      </c>
      <c r="E26" s="52">
        <v>114</v>
      </c>
      <c r="F26" s="24" t="e">
        <f>#REF!</f>
        <v>#REF!</v>
      </c>
      <c r="G26" s="24" t="e">
        <f>#REF!</f>
        <v>#REF!</v>
      </c>
      <c r="H26" s="24" t="e">
        <f>#REF!</f>
        <v>#REF!</v>
      </c>
      <c r="I26" s="8" t="e">
        <f t="shared" si="0"/>
        <v>#REF!</v>
      </c>
      <c r="J26" s="9" t="e">
        <f t="shared" si="1"/>
        <v>#REF!</v>
      </c>
    </row>
    <row r="27" spans="1:11" ht="6" customHeight="1" x14ac:dyDescent="0.35"/>
    <row r="28" spans="1:11" s="1" customFormat="1" ht="21" customHeight="1" x14ac:dyDescent="0.4">
      <c r="A28" s="92" t="s">
        <v>64</v>
      </c>
      <c r="B28" s="92"/>
      <c r="C28" s="90">
        <v>2017</v>
      </c>
      <c r="D28" s="90">
        <v>2018</v>
      </c>
      <c r="E28" s="90">
        <v>2019</v>
      </c>
      <c r="F28" s="90">
        <v>2020</v>
      </c>
      <c r="G28" s="90">
        <v>2021</v>
      </c>
      <c r="H28" s="90">
        <v>2022</v>
      </c>
      <c r="I28" s="92" t="s">
        <v>360</v>
      </c>
      <c r="J28" s="92"/>
    </row>
    <row r="29" spans="1:11" s="1" customFormat="1" ht="21" customHeight="1" x14ac:dyDescent="0.4">
      <c r="A29" s="94"/>
      <c r="B29" s="94"/>
      <c r="C29" s="91"/>
      <c r="D29" s="91"/>
      <c r="E29" s="91"/>
      <c r="F29" s="96"/>
      <c r="G29" s="96"/>
      <c r="H29" s="96"/>
      <c r="I29" s="94"/>
      <c r="J29" s="94"/>
    </row>
    <row r="30" spans="1:11" s="1" customFormat="1" ht="15" customHeight="1" x14ac:dyDescent="0.4">
      <c r="B30" s="4" t="s">
        <v>0</v>
      </c>
      <c r="C30" s="56">
        <v>9.3000000000000007</v>
      </c>
      <c r="D30" s="56">
        <v>8.6999999999999993</v>
      </c>
      <c r="E30" s="56">
        <v>8.6999999999999993</v>
      </c>
      <c r="F30" s="31" t="e">
        <f>F4/#REF!*1000</f>
        <v>#REF!</v>
      </c>
      <c r="G30" s="31" t="e">
        <f>G4/#REF!*1000</f>
        <v>#REF!</v>
      </c>
      <c r="H30" s="31" t="e">
        <f>H4/#REF!*1000</f>
        <v>#REF!</v>
      </c>
      <c r="I30" s="6" t="e">
        <f>H30-C30</f>
        <v>#REF!</v>
      </c>
      <c r="K30" s="39"/>
    </row>
    <row r="31" spans="1:11" ht="15" customHeight="1" x14ac:dyDescent="0.35">
      <c r="B31" s="7" t="s">
        <v>20</v>
      </c>
      <c r="C31" s="52">
        <v>0.5</v>
      </c>
      <c r="D31" s="52">
        <v>-0.6</v>
      </c>
      <c r="E31" s="52">
        <v>0</v>
      </c>
      <c r="F31" s="32">
        <v>0.4</v>
      </c>
      <c r="G31" s="32" t="e">
        <f>G30-F30</f>
        <v>#REF!</v>
      </c>
      <c r="H31" s="32" t="e">
        <f>H30-G30</f>
        <v>#REF!</v>
      </c>
      <c r="I31" s="9"/>
    </row>
    <row r="32" spans="1:11" ht="15" customHeight="1" x14ac:dyDescent="0.35">
      <c r="A32" s="21"/>
      <c r="B32" s="22"/>
      <c r="C32" s="54"/>
      <c r="D32" s="54"/>
      <c r="E32" s="54"/>
      <c r="F32" s="20"/>
      <c r="G32" s="20"/>
      <c r="H32" s="20"/>
      <c r="I32" s="16"/>
      <c r="J32" s="21"/>
    </row>
    <row r="33" spans="2:9" ht="15" customHeight="1" x14ac:dyDescent="0.35">
      <c r="B33" s="7" t="s">
        <v>1</v>
      </c>
      <c r="C33" s="53">
        <v>12.7</v>
      </c>
      <c r="D33" s="53">
        <v>10.7</v>
      </c>
      <c r="E33" s="53">
        <v>9.8000000000000007</v>
      </c>
      <c r="F33" s="12" t="e">
        <f>F8/#REF!*1000</f>
        <v>#REF!</v>
      </c>
      <c r="G33" s="12" t="e">
        <f>G8/#REF!*1000</f>
        <v>#REF!</v>
      </c>
      <c r="H33" s="12" t="e">
        <f>H8/#REF!*1000</f>
        <v>#REF!</v>
      </c>
      <c r="I33" s="9" t="e">
        <f>H33-C33</f>
        <v>#REF!</v>
      </c>
    </row>
    <row r="34" spans="2:9" ht="15" customHeight="1" x14ac:dyDescent="0.35">
      <c r="B34" s="7" t="s">
        <v>2</v>
      </c>
      <c r="C34" s="52">
        <v>10.3</v>
      </c>
      <c r="D34" s="52">
        <v>9.1999999999999993</v>
      </c>
      <c r="E34" s="52">
        <v>7.1</v>
      </c>
      <c r="F34" s="12" t="e">
        <f>F9/#REF!*1000</f>
        <v>#REF!</v>
      </c>
      <c r="G34" s="12" t="e">
        <f>G9/#REF!*1000</f>
        <v>#REF!</v>
      </c>
      <c r="H34" s="12" t="e">
        <f>H9/#REF!*1000</f>
        <v>#REF!</v>
      </c>
      <c r="I34" s="9" t="e">
        <f t="shared" ref="I34:I51" si="2">H34-C34</f>
        <v>#REF!</v>
      </c>
    </row>
    <row r="35" spans="2:9" ht="15" customHeight="1" x14ac:dyDescent="0.35">
      <c r="B35" s="7" t="s">
        <v>3</v>
      </c>
      <c r="C35" s="52">
        <v>8</v>
      </c>
      <c r="D35" s="52">
        <v>8.8000000000000007</v>
      </c>
      <c r="E35" s="52">
        <v>8.5</v>
      </c>
      <c r="F35" s="12" t="e">
        <f>F10/#REF!*1000</f>
        <v>#REF!</v>
      </c>
      <c r="G35" s="12" t="e">
        <f>G10/#REF!*1000</f>
        <v>#REF!</v>
      </c>
      <c r="H35" s="12" t="e">
        <f>H10/#REF!*1000</f>
        <v>#REF!</v>
      </c>
      <c r="I35" s="9" t="e">
        <f t="shared" si="2"/>
        <v>#REF!</v>
      </c>
    </row>
    <row r="36" spans="2:9" ht="15" customHeight="1" x14ac:dyDescent="0.35">
      <c r="B36" s="7" t="s">
        <v>4</v>
      </c>
      <c r="C36" s="52">
        <v>10.7</v>
      </c>
      <c r="D36" s="52">
        <v>12.6</v>
      </c>
      <c r="E36" s="52">
        <v>10.9</v>
      </c>
      <c r="F36" s="12" t="e">
        <f>F11/#REF!*1000</f>
        <v>#REF!</v>
      </c>
      <c r="G36" s="12" t="e">
        <f>G11/#REF!*1000</f>
        <v>#REF!</v>
      </c>
      <c r="H36" s="12" t="e">
        <f>H11/#REF!*1000</f>
        <v>#REF!</v>
      </c>
      <c r="I36" s="9" t="e">
        <f t="shared" si="2"/>
        <v>#REF!</v>
      </c>
    </row>
    <row r="37" spans="2:9" ht="15" customHeight="1" x14ac:dyDescent="0.35">
      <c r="B37" s="7" t="s">
        <v>5</v>
      </c>
      <c r="C37" s="52">
        <v>11</v>
      </c>
      <c r="D37" s="52">
        <v>9.6</v>
      </c>
      <c r="E37" s="52">
        <v>11.1</v>
      </c>
      <c r="F37" s="12" t="e">
        <f>F12/#REF!*1000</f>
        <v>#REF!</v>
      </c>
      <c r="G37" s="12" t="e">
        <f>G12/#REF!*1000</f>
        <v>#REF!</v>
      </c>
      <c r="H37" s="12" t="e">
        <f>H12/#REF!*1000</f>
        <v>#REF!</v>
      </c>
      <c r="I37" s="9" t="e">
        <f t="shared" si="2"/>
        <v>#REF!</v>
      </c>
    </row>
    <row r="38" spans="2:9" ht="15" customHeight="1" x14ac:dyDescent="0.35">
      <c r="B38" s="7" t="s">
        <v>6</v>
      </c>
      <c r="C38" s="52">
        <v>8.6999999999999993</v>
      </c>
      <c r="D38" s="52">
        <v>7.9</v>
      </c>
      <c r="E38" s="52">
        <v>9</v>
      </c>
      <c r="F38" s="12" t="e">
        <f>F13/#REF!*1000</f>
        <v>#REF!</v>
      </c>
      <c r="G38" s="12" t="e">
        <f>G13/#REF!*1000</f>
        <v>#REF!</v>
      </c>
      <c r="H38" s="12" t="e">
        <f>H13/#REF!*1000</f>
        <v>#REF!</v>
      </c>
      <c r="I38" s="9" t="e">
        <f t="shared" si="2"/>
        <v>#REF!</v>
      </c>
    </row>
    <row r="39" spans="2:9" ht="15" customHeight="1" x14ac:dyDescent="0.35">
      <c r="B39" s="7" t="s">
        <v>7</v>
      </c>
      <c r="C39" s="52">
        <v>8.1</v>
      </c>
      <c r="D39" s="52">
        <v>10</v>
      </c>
      <c r="E39" s="52">
        <v>9.3000000000000007</v>
      </c>
      <c r="F39" s="12" t="e">
        <f>F14/#REF!*1000</f>
        <v>#REF!</v>
      </c>
      <c r="G39" s="12" t="e">
        <f>G14/#REF!*1000</f>
        <v>#REF!</v>
      </c>
      <c r="H39" s="12" t="e">
        <f>H14/#REF!*1000</f>
        <v>#REF!</v>
      </c>
      <c r="I39" s="9" t="e">
        <f t="shared" si="2"/>
        <v>#REF!</v>
      </c>
    </row>
    <row r="40" spans="2:9" ht="15" customHeight="1" x14ac:dyDescent="0.35">
      <c r="B40" s="7" t="s">
        <v>8</v>
      </c>
      <c r="C40" s="52">
        <v>10.8</v>
      </c>
      <c r="D40" s="52">
        <v>9.5</v>
      </c>
      <c r="E40" s="52">
        <v>9.6</v>
      </c>
      <c r="F40" s="12" t="e">
        <f>F15/#REF!*1000</f>
        <v>#REF!</v>
      </c>
      <c r="G40" s="12" t="e">
        <f>G15/#REF!*1000</f>
        <v>#REF!</v>
      </c>
      <c r="H40" s="12" t="e">
        <f>H15/#REF!*1000</f>
        <v>#REF!</v>
      </c>
      <c r="I40" s="9" t="e">
        <f t="shared" si="2"/>
        <v>#REF!</v>
      </c>
    </row>
    <row r="41" spans="2:9" ht="15" customHeight="1" x14ac:dyDescent="0.35">
      <c r="B41" s="7" t="s">
        <v>9</v>
      </c>
      <c r="C41" s="52">
        <v>11.8</v>
      </c>
      <c r="D41" s="52">
        <v>12</v>
      </c>
      <c r="E41" s="52">
        <v>14</v>
      </c>
      <c r="F41" s="12" t="e">
        <f>F16/#REF!*1000</f>
        <v>#REF!</v>
      </c>
      <c r="G41" s="12" t="e">
        <f>G16/#REF!*1000</f>
        <v>#REF!</v>
      </c>
      <c r="H41" s="12" t="e">
        <f>H16/#REF!*1000</f>
        <v>#REF!</v>
      </c>
      <c r="I41" s="9" t="e">
        <f t="shared" si="2"/>
        <v>#REF!</v>
      </c>
    </row>
    <row r="42" spans="2:9" ht="15" customHeight="1" x14ac:dyDescent="0.35">
      <c r="B42" s="7" t="s">
        <v>10</v>
      </c>
      <c r="C42" s="52">
        <v>4.0999999999999996</v>
      </c>
      <c r="D42" s="52">
        <v>7.7</v>
      </c>
      <c r="E42" s="52">
        <v>7</v>
      </c>
      <c r="F42" s="12" t="e">
        <f>F17/#REF!*1000</f>
        <v>#REF!</v>
      </c>
      <c r="G42" s="12" t="e">
        <f>G17/#REF!*1000</f>
        <v>#REF!</v>
      </c>
      <c r="H42" s="12" t="e">
        <f>H17/#REF!*1000</f>
        <v>#REF!</v>
      </c>
      <c r="I42" s="9" t="e">
        <f t="shared" si="2"/>
        <v>#REF!</v>
      </c>
    </row>
    <row r="43" spans="2:9" ht="15" customHeight="1" x14ac:dyDescent="0.35">
      <c r="B43" s="7" t="s">
        <v>11</v>
      </c>
      <c r="C43" s="52">
        <v>6</v>
      </c>
      <c r="D43" s="52">
        <v>7.2</v>
      </c>
      <c r="E43" s="52">
        <v>4.7</v>
      </c>
      <c r="F43" s="12" t="e">
        <f>F18/#REF!*1000</f>
        <v>#REF!</v>
      </c>
      <c r="G43" s="12" t="e">
        <f>G18/#REF!*1000</f>
        <v>#REF!</v>
      </c>
      <c r="H43" s="12" t="e">
        <f>H18/#REF!*1000</f>
        <v>#REF!</v>
      </c>
      <c r="I43" s="9" t="e">
        <f t="shared" si="2"/>
        <v>#REF!</v>
      </c>
    </row>
    <row r="44" spans="2:9" ht="15" customHeight="1" x14ac:dyDescent="0.35">
      <c r="B44" s="7" t="s">
        <v>12</v>
      </c>
      <c r="C44" s="52">
        <v>9.6999999999999993</v>
      </c>
      <c r="D44" s="52">
        <v>10</v>
      </c>
      <c r="E44" s="52">
        <v>7.5</v>
      </c>
      <c r="F44" s="12" t="e">
        <f>F19/#REF!*1000</f>
        <v>#REF!</v>
      </c>
      <c r="G44" s="12" t="e">
        <f>G19/#REF!*1000</f>
        <v>#REF!</v>
      </c>
      <c r="H44" s="12" t="e">
        <f>H19/#REF!*1000</f>
        <v>#REF!</v>
      </c>
      <c r="I44" s="9" t="e">
        <f t="shared" si="2"/>
        <v>#REF!</v>
      </c>
    </row>
    <row r="45" spans="2:9" ht="15" customHeight="1" x14ac:dyDescent="0.35">
      <c r="B45" s="7" t="s">
        <v>24</v>
      </c>
      <c r="C45" s="52">
        <v>7.5</v>
      </c>
      <c r="D45" s="52">
        <v>6.8</v>
      </c>
      <c r="E45" s="52">
        <v>7.1</v>
      </c>
      <c r="F45" s="12" t="e">
        <f>F20/#REF!*1000</f>
        <v>#REF!</v>
      </c>
      <c r="G45" s="12" t="e">
        <f>G20/#REF!*1000</f>
        <v>#REF!</v>
      </c>
      <c r="H45" s="12" t="e">
        <f>H20/#REF!*1000</f>
        <v>#REF!</v>
      </c>
      <c r="I45" s="9" t="e">
        <f t="shared" si="2"/>
        <v>#REF!</v>
      </c>
    </row>
    <row r="46" spans="2:9" ht="15" customHeight="1" x14ac:dyDescent="0.35">
      <c r="B46" s="7" t="s">
        <v>13</v>
      </c>
      <c r="C46" s="52">
        <v>7.3</v>
      </c>
      <c r="D46" s="52">
        <v>7.9</v>
      </c>
      <c r="E46" s="52">
        <v>9.1</v>
      </c>
      <c r="F46" s="12" t="e">
        <f>F21/#REF!*1000</f>
        <v>#REF!</v>
      </c>
      <c r="G46" s="12" t="e">
        <f>G21/#REF!*1000</f>
        <v>#REF!</v>
      </c>
      <c r="H46" s="12" t="e">
        <f>H21/#REF!*1000</f>
        <v>#REF!</v>
      </c>
      <c r="I46" s="9" t="e">
        <f t="shared" si="2"/>
        <v>#REF!</v>
      </c>
    </row>
    <row r="47" spans="2:9" ht="15" customHeight="1" x14ac:dyDescent="0.35">
      <c r="B47" s="7" t="s">
        <v>14</v>
      </c>
      <c r="C47" s="52">
        <v>10.4</v>
      </c>
      <c r="D47" s="52">
        <v>8.8000000000000007</v>
      </c>
      <c r="E47" s="52">
        <v>8</v>
      </c>
      <c r="F47" s="12" t="e">
        <f>F22/#REF!*1000</f>
        <v>#REF!</v>
      </c>
      <c r="G47" s="12" t="e">
        <f>G22/#REF!*1000</f>
        <v>#REF!</v>
      </c>
      <c r="H47" s="12" t="e">
        <f>H22/#REF!*1000</f>
        <v>#REF!</v>
      </c>
      <c r="I47" s="9" t="e">
        <f t="shared" si="2"/>
        <v>#REF!</v>
      </c>
    </row>
    <row r="48" spans="2:9" ht="15" customHeight="1" x14ac:dyDescent="0.35">
      <c r="B48" s="7" t="s">
        <v>15</v>
      </c>
      <c r="C48" s="52">
        <v>9.9</v>
      </c>
      <c r="D48" s="52">
        <v>6.9</v>
      </c>
      <c r="E48" s="52">
        <v>9.6</v>
      </c>
      <c r="F48" s="12" t="e">
        <f>F23/#REF!*1000</f>
        <v>#REF!</v>
      </c>
      <c r="G48" s="12" t="e">
        <f>G23/#REF!*1000</f>
        <v>#REF!</v>
      </c>
      <c r="H48" s="12" t="e">
        <f>H23/#REF!*1000</f>
        <v>#REF!</v>
      </c>
      <c r="I48" s="9" t="e">
        <f t="shared" si="2"/>
        <v>#REF!</v>
      </c>
    </row>
    <row r="49" spans="1:10" ht="15" customHeight="1" x14ac:dyDescent="0.35">
      <c r="B49" s="7" t="s">
        <v>16</v>
      </c>
      <c r="C49" s="52">
        <v>8.1</v>
      </c>
      <c r="D49" s="52">
        <v>6.4</v>
      </c>
      <c r="E49" s="52">
        <v>7.3</v>
      </c>
      <c r="F49" s="12" t="e">
        <f>F24/#REF!*1000</f>
        <v>#REF!</v>
      </c>
      <c r="G49" s="12" t="e">
        <f>G24/#REF!*1000</f>
        <v>#REF!</v>
      </c>
      <c r="H49" s="12" t="e">
        <f>H24/#REF!*1000</f>
        <v>#REF!</v>
      </c>
      <c r="I49" s="9" t="e">
        <f t="shared" si="2"/>
        <v>#REF!</v>
      </c>
    </row>
    <row r="50" spans="1:10" ht="15" customHeight="1" x14ac:dyDescent="0.35">
      <c r="B50" s="7" t="s">
        <v>17</v>
      </c>
      <c r="C50" s="52">
        <v>7.8</v>
      </c>
      <c r="D50" s="52">
        <v>7.3</v>
      </c>
      <c r="E50" s="52">
        <v>8.3000000000000007</v>
      </c>
      <c r="F50" s="12" t="e">
        <f>F25/#REF!*1000</f>
        <v>#REF!</v>
      </c>
      <c r="G50" s="12" t="e">
        <f>G25/#REF!*1000</f>
        <v>#REF!</v>
      </c>
      <c r="H50" s="12" t="e">
        <f>H25/#REF!*1000</f>
        <v>#REF!</v>
      </c>
      <c r="I50" s="9" t="e">
        <f t="shared" si="2"/>
        <v>#REF!</v>
      </c>
    </row>
    <row r="51" spans="1:10" ht="15" customHeight="1" x14ac:dyDescent="0.35">
      <c r="A51" s="21"/>
      <c r="B51" s="22" t="s">
        <v>18</v>
      </c>
      <c r="C51" s="54">
        <v>8.4</v>
      </c>
      <c r="D51" s="54">
        <v>7</v>
      </c>
      <c r="E51" s="54">
        <v>7.2</v>
      </c>
      <c r="F51" s="20" t="e">
        <f>F26/#REF!*1000</f>
        <v>#REF!</v>
      </c>
      <c r="G51" s="20" t="e">
        <f>G26/#REF!*1000</f>
        <v>#REF!</v>
      </c>
      <c r="H51" s="20" t="e">
        <f>H26/#REF!*1000</f>
        <v>#REF!</v>
      </c>
      <c r="I51" s="9" t="e">
        <f t="shared" si="2"/>
        <v>#REF!</v>
      </c>
      <c r="J51" s="21"/>
    </row>
    <row r="52" spans="1:10" ht="15" customHeight="1" x14ac:dyDescent="0.35">
      <c r="B52" s="26" t="s">
        <v>53</v>
      </c>
      <c r="C52" s="62"/>
      <c r="D52" s="62"/>
      <c r="E52" s="62"/>
      <c r="I52" s="66"/>
    </row>
    <row r="53" spans="1:10" ht="15" customHeight="1" x14ac:dyDescent="0.35">
      <c r="B53" s="7"/>
      <c r="C53" s="7"/>
      <c r="D53" s="7"/>
      <c r="E53" s="7"/>
      <c r="F53" s="13"/>
      <c r="G53" s="13"/>
      <c r="H53" s="13"/>
      <c r="I53" s="13"/>
    </row>
    <row r="54" spans="1:10" ht="15" customHeight="1" x14ac:dyDescent="0.35"/>
    <row r="55" spans="1:10" ht="15" customHeight="1" x14ac:dyDescent="0.35"/>
  </sheetData>
  <mergeCells count="19">
    <mergeCell ref="A1:J1"/>
    <mergeCell ref="J28:J29"/>
    <mergeCell ref="F2:F3"/>
    <mergeCell ref="G2:G3"/>
    <mergeCell ref="H2:H3"/>
    <mergeCell ref="I2:I3"/>
    <mergeCell ref="J2:J3"/>
    <mergeCell ref="F28:F29"/>
    <mergeCell ref="G28:G29"/>
    <mergeCell ref="H28:H29"/>
    <mergeCell ref="I28:I29"/>
    <mergeCell ref="A2:B3"/>
    <mergeCell ref="A28:B29"/>
    <mergeCell ref="C2:C3"/>
    <mergeCell ref="D2:D3"/>
    <mergeCell ref="E2:E3"/>
    <mergeCell ref="C28:C29"/>
    <mergeCell ref="D28:D29"/>
    <mergeCell ref="E28:E29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Normal="100" workbookViewId="0">
      <selection activeCell="J15" sqref="J15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0" s="29" customFormat="1" ht="18" customHeight="1" x14ac:dyDescent="0.4">
      <c r="A1" s="95" t="s">
        <v>67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3" customFormat="1" ht="14.25" customHeight="1" x14ac:dyDescent="0.35">
      <c r="A2" s="92" t="s">
        <v>65</v>
      </c>
      <c r="B2" s="92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</row>
    <row r="3" spans="1:10" s="3" customFormat="1" ht="14.25" customHeight="1" x14ac:dyDescent="0.35">
      <c r="A3" s="94"/>
      <c r="B3" s="94"/>
      <c r="C3" s="96"/>
      <c r="D3" s="96"/>
      <c r="E3" s="96"/>
      <c r="F3" s="96"/>
      <c r="G3" s="96"/>
      <c r="H3" s="96"/>
      <c r="I3" s="94"/>
      <c r="J3" s="94"/>
    </row>
    <row r="4" spans="1:10" s="1" customFormat="1" ht="15" customHeight="1" x14ac:dyDescent="0.4">
      <c r="B4" s="4" t="s">
        <v>0</v>
      </c>
      <c r="C4" s="57">
        <v>2784</v>
      </c>
      <c r="D4" s="57" t="s">
        <v>576</v>
      </c>
      <c r="E4" s="57" t="s">
        <v>577</v>
      </c>
      <c r="F4" s="23" t="e">
        <f>SUM(F8:F26)</f>
        <v>#REF!</v>
      </c>
      <c r="G4" s="23" t="e">
        <f>SUM(G8:G26)</f>
        <v>#REF!</v>
      </c>
      <c r="H4" s="23" t="e">
        <f>SUM(H8:H26)</f>
        <v>#REF!</v>
      </c>
      <c r="I4" s="5" t="e">
        <f>H4-C4</f>
        <v>#REF!</v>
      </c>
      <c r="J4" s="6" t="e">
        <f>I4/C4*100</f>
        <v>#REF!</v>
      </c>
    </row>
    <row r="5" spans="1:10" s="1" customFormat="1" ht="15" customHeight="1" x14ac:dyDescent="0.4">
      <c r="B5" s="7" t="s">
        <v>20</v>
      </c>
      <c r="C5" s="52">
        <v>236</v>
      </c>
      <c r="D5" s="52">
        <v>21</v>
      </c>
      <c r="E5" s="52">
        <v>-146</v>
      </c>
      <c r="F5" s="27">
        <v>234</v>
      </c>
      <c r="G5" s="27" t="e">
        <f>G4-F4</f>
        <v>#REF!</v>
      </c>
      <c r="H5" s="27" t="e">
        <f>H4-G4</f>
        <v>#REF!</v>
      </c>
      <c r="I5" s="8"/>
      <c r="J5" s="9"/>
    </row>
    <row r="6" spans="1:10" s="1" customFormat="1" ht="15" customHeight="1" x14ac:dyDescent="0.4">
      <c r="B6" s="17" t="s">
        <v>21</v>
      </c>
      <c r="C6" s="52">
        <v>9.3000000000000007</v>
      </c>
      <c r="D6" s="52">
        <v>0.8</v>
      </c>
      <c r="E6" s="52">
        <v>-5.2</v>
      </c>
      <c r="F6" s="28">
        <v>8.8000000000000007</v>
      </c>
      <c r="G6" s="28" t="e">
        <f>G5/F4*100</f>
        <v>#REF!</v>
      </c>
      <c r="H6" s="28" t="e">
        <f>H5/G4*100</f>
        <v>#REF!</v>
      </c>
      <c r="I6" s="18"/>
      <c r="J6" s="19"/>
    </row>
    <row r="7" spans="1:10" s="1" customFormat="1" ht="9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</row>
    <row r="8" spans="1:10" ht="15" customHeight="1" x14ac:dyDescent="0.35">
      <c r="B8" s="7" t="s">
        <v>1</v>
      </c>
      <c r="C8" s="53">
        <v>408</v>
      </c>
      <c r="D8" s="53">
        <v>447</v>
      </c>
      <c r="E8" s="53">
        <v>416</v>
      </c>
      <c r="F8" s="24" t="e">
        <f>#REF!</f>
        <v>#REF!</v>
      </c>
      <c r="G8" s="24" t="e">
        <f>#REF!</f>
        <v>#REF!</v>
      </c>
      <c r="H8" s="24" t="e">
        <f>#REF!</f>
        <v>#REF!</v>
      </c>
      <c r="I8" s="8" t="e">
        <f>H8-C8</f>
        <v>#REF!</v>
      </c>
      <c r="J8" s="9" t="e">
        <f>I8/C8*100</f>
        <v>#REF!</v>
      </c>
    </row>
    <row r="9" spans="1:10" ht="15" customHeight="1" x14ac:dyDescent="0.35">
      <c r="B9" s="7" t="s">
        <v>2</v>
      </c>
      <c r="C9" s="52">
        <v>114</v>
      </c>
      <c r="D9" s="52">
        <v>127</v>
      </c>
      <c r="E9" s="52">
        <v>99</v>
      </c>
      <c r="F9" s="24" t="e">
        <f>#REF!</f>
        <v>#REF!</v>
      </c>
      <c r="G9" s="24" t="e">
        <f>#REF!</f>
        <v>#REF!</v>
      </c>
      <c r="H9" s="24" t="e">
        <f>#REF!</f>
        <v>#REF!</v>
      </c>
      <c r="I9" s="8" t="e">
        <f t="shared" ref="I9:I26" si="0">H9-C9</f>
        <v>#REF!</v>
      </c>
      <c r="J9" s="9" t="e">
        <f t="shared" ref="J9:J26" si="1">I9/C9*100</f>
        <v>#REF!</v>
      </c>
    </row>
    <row r="10" spans="1:10" ht="15" customHeight="1" x14ac:dyDescent="0.35">
      <c r="B10" s="7" t="s">
        <v>3</v>
      </c>
      <c r="C10" s="52">
        <v>188</v>
      </c>
      <c r="D10" s="52">
        <v>224</v>
      </c>
      <c r="E10" s="52">
        <v>196</v>
      </c>
      <c r="F10" s="24" t="e">
        <f>#REF!</f>
        <v>#REF!</v>
      </c>
      <c r="G10" s="24" t="e">
        <f>#REF!</f>
        <v>#REF!</v>
      </c>
      <c r="H10" s="24" t="e">
        <f>#REF!</f>
        <v>#REF!</v>
      </c>
      <c r="I10" s="8" t="e">
        <f t="shared" si="0"/>
        <v>#REF!</v>
      </c>
      <c r="J10" s="9" t="e">
        <f t="shared" si="1"/>
        <v>#REF!</v>
      </c>
    </row>
    <row r="11" spans="1:10" ht="15" customHeight="1" x14ac:dyDescent="0.35">
      <c r="B11" s="7" t="s">
        <v>4</v>
      </c>
      <c r="C11" s="52">
        <v>228</v>
      </c>
      <c r="D11" s="52">
        <v>227</v>
      </c>
      <c r="E11" s="52">
        <v>225</v>
      </c>
      <c r="F11" s="24" t="e">
        <f>#REF!</f>
        <v>#REF!</v>
      </c>
      <c r="G11" s="24" t="e">
        <f>#REF!</f>
        <v>#REF!</v>
      </c>
      <c r="H11" s="24" t="e">
        <f>#REF!</f>
        <v>#REF!</v>
      </c>
      <c r="I11" s="8" t="e">
        <f t="shared" si="0"/>
        <v>#REF!</v>
      </c>
      <c r="J11" s="9" t="e">
        <f t="shared" si="1"/>
        <v>#REF!</v>
      </c>
    </row>
    <row r="12" spans="1:10" ht="15" customHeight="1" x14ac:dyDescent="0.35">
      <c r="B12" s="7" t="s">
        <v>5</v>
      </c>
      <c r="C12" s="52">
        <v>183</v>
      </c>
      <c r="D12" s="52">
        <v>225</v>
      </c>
      <c r="E12" s="52">
        <v>210</v>
      </c>
      <c r="F12" s="24" t="e">
        <f>#REF!</f>
        <v>#REF!</v>
      </c>
      <c r="G12" s="24" t="e">
        <f>#REF!</f>
        <v>#REF!</v>
      </c>
      <c r="H12" s="24" t="e">
        <f>#REF!</f>
        <v>#REF!</v>
      </c>
      <c r="I12" s="8" t="e">
        <f t="shared" si="0"/>
        <v>#REF!</v>
      </c>
      <c r="J12" s="9" t="e">
        <f t="shared" si="1"/>
        <v>#REF!</v>
      </c>
    </row>
    <row r="13" spans="1:10" ht="15" customHeight="1" x14ac:dyDescent="0.35">
      <c r="B13" s="7" t="s">
        <v>6</v>
      </c>
      <c r="C13" s="52">
        <v>109</v>
      </c>
      <c r="D13" s="52">
        <v>90</v>
      </c>
      <c r="E13" s="52">
        <v>101</v>
      </c>
      <c r="F13" s="24" t="e">
        <f>#REF!</f>
        <v>#REF!</v>
      </c>
      <c r="G13" s="24" t="e">
        <f>#REF!</f>
        <v>#REF!</v>
      </c>
      <c r="H13" s="24" t="e">
        <f>#REF!</f>
        <v>#REF!</v>
      </c>
      <c r="I13" s="8" t="e">
        <f t="shared" si="0"/>
        <v>#REF!</v>
      </c>
      <c r="J13" s="9" t="e">
        <f t="shared" si="1"/>
        <v>#REF!</v>
      </c>
    </row>
    <row r="14" spans="1:10" ht="15" customHeight="1" x14ac:dyDescent="0.35">
      <c r="B14" s="7" t="s">
        <v>7</v>
      </c>
      <c r="C14" s="52">
        <v>47</v>
      </c>
      <c r="D14" s="52">
        <v>33</v>
      </c>
      <c r="E14" s="52">
        <v>42</v>
      </c>
      <c r="F14" s="24" t="e">
        <f>#REF!</f>
        <v>#REF!</v>
      </c>
      <c r="G14" s="24" t="e">
        <f>#REF!</f>
        <v>#REF!</v>
      </c>
      <c r="H14" s="24" t="e">
        <f>#REF!</f>
        <v>#REF!</v>
      </c>
      <c r="I14" s="8" t="e">
        <f t="shared" si="0"/>
        <v>#REF!</v>
      </c>
      <c r="J14" s="9" t="e">
        <f t="shared" si="1"/>
        <v>#REF!</v>
      </c>
    </row>
    <row r="15" spans="1:10" ht="15" customHeight="1" x14ac:dyDescent="0.35">
      <c r="B15" s="7" t="s">
        <v>8</v>
      </c>
      <c r="C15" s="52">
        <v>67</v>
      </c>
      <c r="D15" s="52">
        <v>76</v>
      </c>
      <c r="E15" s="52">
        <v>66</v>
      </c>
      <c r="F15" s="24" t="e">
        <f>#REF!</f>
        <v>#REF!</v>
      </c>
      <c r="G15" s="24" t="e">
        <f>#REF!</f>
        <v>#REF!</v>
      </c>
      <c r="H15" s="24" t="e">
        <f>#REF!</f>
        <v>#REF!</v>
      </c>
      <c r="I15" s="8" t="e">
        <f t="shared" si="0"/>
        <v>#REF!</v>
      </c>
      <c r="J15" s="9" t="e">
        <f t="shared" si="1"/>
        <v>#REF!</v>
      </c>
    </row>
    <row r="16" spans="1:10" ht="15" customHeight="1" x14ac:dyDescent="0.35">
      <c r="B16" s="7" t="s">
        <v>9</v>
      </c>
      <c r="C16" s="52">
        <v>6</v>
      </c>
      <c r="D16" s="52">
        <v>11</v>
      </c>
      <c r="E16" s="52">
        <v>4</v>
      </c>
      <c r="F16" s="24" t="e">
        <f>#REF!</f>
        <v>#REF!</v>
      </c>
      <c r="G16" s="24" t="e">
        <f>#REF!</f>
        <v>#REF!</v>
      </c>
      <c r="H16" s="24" t="e">
        <f>#REF!</f>
        <v>#REF!</v>
      </c>
      <c r="I16" s="8" t="e">
        <f t="shared" si="0"/>
        <v>#REF!</v>
      </c>
      <c r="J16" s="9" t="e">
        <f t="shared" si="1"/>
        <v>#REF!</v>
      </c>
    </row>
    <row r="17" spans="1:11" ht="15" customHeight="1" x14ac:dyDescent="0.35">
      <c r="B17" s="7" t="s">
        <v>10</v>
      </c>
      <c r="C17" s="52">
        <v>72</v>
      </c>
      <c r="D17" s="52">
        <v>79</v>
      </c>
      <c r="E17" s="52">
        <v>52</v>
      </c>
      <c r="F17" s="24" t="e">
        <f>#REF!</f>
        <v>#REF!</v>
      </c>
      <c r="G17" s="24" t="e">
        <f>#REF!</f>
        <v>#REF!</v>
      </c>
      <c r="H17" s="24" t="e">
        <f>#REF!</f>
        <v>#REF!</v>
      </c>
      <c r="I17" s="8" t="e">
        <f t="shared" si="0"/>
        <v>#REF!</v>
      </c>
      <c r="J17" s="9" t="e">
        <f t="shared" si="1"/>
        <v>#REF!</v>
      </c>
    </row>
    <row r="18" spans="1:11" ht="15" customHeight="1" x14ac:dyDescent="0.35">
      <c r="B18" s="7" t="s">
        <v>11</v>
      </c>
      <c r="C18" s="52">
        <v>31</v>
      </c>
      <c r="D18" s="52">
        <v>26</v>
      </c>
      <c r="E18" s="52">
        <v>37</v>
      </c>
      <c r="F18" s="24" t="e">
        <f>#REF!</f>
        <v>#REF!</v>
      </c>
      <c r="G18" s="24" t="e">
        <f>#REF!</f>
        <v>#REF!</v>
      </c>
      <c r="H18" s="24" t="e">
        <f>#REF!</f>
        <v>#REF!</v>
      </c>
      <c r="I18" s="8" t="e">
        <f t="shared" si="0"/>
        <v>#REF!</v>
      </c>
      <c r="J18" s="9" t="e">
        <f t="shared" si="1"/>
        <v>#REF!</v>
      </c>
    </row>
    <row r="19" spans="1:11" ht="15" customHeight="1" x14ac:dyDescent="0.35">
      <c r="B19" s="7" t="s">
        <v>12</v>
      </c>
      <c r="C19" s="52">
        <v>87</v>
      </c>
      <c r="D19" s="52">
        <v>78</v>
      </c>
      <c r="E19" s="52">
        <v>91</v>
      </c>
      <c r="F19" s="24" t="e">
        <f>#REF!</f>
        <v>#REF!</v>
      </c>
      <c r="G19" s="24" t="e">
        <f>#REF!</f>
        <v>#REF!</v>
      </c>
      <c r="H19" s="24" t="e">
        <f>#REF!</f>
        <v>#REF!</v>
      </c>
      <c r="I19" s="8" t="e">
        <f t="shared" si="0"/>
        <v>#REF!</v>
      </c>
      <c r="J19" s="9" t="e">
        <f t="shared" si="1"/>
        <v>#REF!</v>
      </c>
    </row>
    <row r="20" spans="1:11" ht="15" customHeight="1" x14ac:dyDescent="0.35">
      <c r="B20" s="7" t="s">
        <v>24</v>
      </c>
      <c r="C20" s="52">
        <v>256</v>
      </c>
      <c r="D20" s="52">
        <v>257</v>
      </c>
      <c r="E20" s="52">
        <v>224</v>
      </c>
      <c r="F20" s="24" t="e">
        <f>#REF!</f>
        <v>#REF!</v>
      </c>
      <c r="G20" s="24" t="e">
        <f>#REF!</f>
        <v>#REF!</v>
      </c>
      <c r="H20" s="24" t="e">
        <f>#REF!</f>
        <v>#REF!</v>
      </c>
      <c r="I20" s="8" t="e">
        <f t="shared" si="0"/>
        <v>#REF!</v>
      </c>
      <c r="J20" s="9" t="e">
        <f t="shared" si="1"/>
        <v>#REF!</v>
      </c>
    </row>
    <row r="21" spans="1:11" ht="15" customHeight="1" x14ac:dyDescent="0.35">
      <c r="B21" s="7" t="s">
        <v>13</v>
      </c>
      <c r="C21" s="52">
        <v>87</v>
      </c>
      <c r="D21" s="52">
        <v>71</v>
      </c>
      <c r="E21" s="52">
        <v>87</v>
      </c>
      <c r="F21" s="24" t="e">
        <f>#REF!</f>
        <v>#REF!</v>
      </c>
      <c r="G21" s="24" t="e">
        <f>#REF!</f>
        <v>#REF!</v>
      </c>
      <c r="H21" s="24" t="e">
        <f>#REF!</f>
        <v>#REF!</v>
      </c>
      <c r="I21" s="8" t="e">
        <f t="shared" si="0"/>
        <v>#REF!</v>
      </c>
      <c r="J21" s="9" t="e">
        <f t="shared" si="1"/>
        <v>#REF!</v>
      </c>
    </row>
    <row r="22" spans="1:11" ht="15" customHeight="1" x14ac:dyDescent="0.35">
      <c r="B22" s="7" t="s">
        <v>14</v>
      </c>
      <c r="C22" s="52">
        <v>23</v>
      </c>
      <c r="D22" s="52">
        <v>20</v>
      </c>
      <c r="E22" s="52">
        <v>14</v>
      </c>
      <c r="F22" s="24" t="e">
        <f>#REF!</f>
        <v>#REF!</v>
      </c>
      <c r="G22" s="24" t="e">
        <f>#REF!</f>
        <v>#REF!</v>
      </c>
      <c r="H22" s="24" t="e">
        <f>#REF!</f>
        <v>#REF!</v>
      </c>
      <c r="I22" s="8" t="e">
        <f t="shared" si="0"/>
        <v>#REF!</v>
      </c>
      <c r="J22" s="9" t="e">
        <f t="shared" si="1"/>
        <v>#REF!</v>
      </c>
    </row>
    <row r="23" spans="1:11" ht="15" customHeight="1" x14ac:dyDescent="0.35">
      <c r="B23" s="7" t="s">
        <v>15</v>
      </c>
      <c r="C23" s="52">
        <v>145</v>
      </c>
      <c r="D23" s="52">
        <v>147</v>
      </c>
      <c r="E23" s="52">
        <v>121</v>
      </c>
      <c r="F23" s="24" t="e">
        <f>#REF!</f>
        <v>#REF!</v>
      </c>
      <c r="G23" s="24" t="e">
        <f>#REF!</f>
        <v>#REF!</v>
      </c>
      <c r="H23" s="24" t="e">
        <f>#REF!</f>
        <v>#REF!</v>
      </c>
      <c r="I23" s="8" t="e">
        <f t="shared" si="0"/>
        <v>#REF!</v>
      </c>
      <c r="J23" s="9" t="e">
        <f t="shared" si="1"/>
        <v>#REF!</v>
      </c>
    </row>
    <row r="24" spans="1:11" ht="15" customHeight="1" x14ac:dyDescent="0.35">
      <c r="B24" s="7" t="s">
        <v>16</v>
      </c>
      <c r="C24" s="52">
        <v>299</v>
      </c>
      <c r="D24" s="52">
        <v>279</v>
      </c>
      <c r="E24" s="52">
        <v>273</v>
      </c>
      <c r="F24" s="24" t="e">
        <f>#REF!</f>
        <v>#REF!</v>
      </c>
      <c r="G24" s="24" t="e">
        <f>#REF!</f>
        <v>#REF!</v>
      </c>
      <c r="H24" s="24" t="e">
        <f>#REF!</f>
        <v>#REF!</v>
      </c>
      <c r="I24" s="8" t="e">
        <f t="shared" si="0"/>
        <v>#REF!</v>
      </c>
      <c r="J24" s="9" t="e">
        <f t="shared" si="1"/>
        <v>#REF!</v>
      </c>
    </row>
    <row r="25" spans="1:11" ht="15" customHeight="1" x14ac:dyDescent="0.35">
      <c r="B25" s="7" t="s">
        <v>17</v>
      </c>
      <c r="C25" s="52">
        <v>236</v>
      </c>
      <c r="D25" s="52">
        <v>205</v>
      </c>
      <c r="E25" s="52">
        <v>205</v>
      </c>
      <c r="F25" s="24" t="e">
        <f>#REF!</f>
        <v>#REF!</v>
      </c>
      <c r="G25" s="24" t="e">
        <f>#REF!</f>
        <v>#REF!</v>
      </c>
      <c r="H25" s="24" t="e">
        <f>#REF!</f>
        <v>#REF!</v>
      </c>
      <c r="I25" s="8" t="e">
        <f t="shared" si="0"/>
        <v>#REF!</v>
      </c>
      <c r="J25" s="9" t="e">
        <f t="shared" si="1"/>
        <v>#REF!</v>
      </c>
    </row>
    <row r="26" spans="1:11" ht="15" customHeight="1" x14ac:dyDescent="0.35">
      <c r="B26" s="7" t="s">
        <v>18</v>
      </c>
      <c r="C26" s="52">
        <v>198</v>
      </c>
      <c r="D26" s="52">
        <v>183</v>
      </c>
      <c r="E26" s="52">
        <v>196</v>
      </c>
      <c r="F26" s="24" t="e">
        <f>#REF!</f>
        <v>#REF!</v>
      </c>
      <c r="G26" s="24" t="e">
        <f>#REF!</f>
        <v>#REF!</v>
      </c>
      <c r="H26" s="24" t="e">
        <f>#REF!</f>
        <v>#REF!</v>
      </c>
      <c r="I26" s="8" t="e">
        <f t="shared" si="0"/>
        <v>#REF!</v>
      </c>
      <c r="J26" s="9" t="e">
        <f t="shared" si="1"/>
        <v>#REF!</v>
      </c>
    </row>
    <row r="27" spans="1:11" ht="6" customHeight="1" x14ac:dyDescent="0.35"/>
    <row r="28" spans="1:11" s="1" customFormat="1" ht="21" customHeight="1" x14ac:dyDescent="0.4">
      <c r="A28" s="92" t="s">
        <v>66</v>
      </c>
      <c r="B28" s="92"/>
      <c r="C28" s="90">
        <v>2017</v>
      </c>
      <c r="D28" s="90">
        <v>2018</v>
      </c>
      <c r="E28" s="90">
        <v>2019</v>
      </c>
      <c r="F28" s="90">
        <v>2020</v>
      </c>
      <c r="G28" s="90">
        <v>2021</v>
      </c>
      <c r="H28" s="90">
        <v>2022</v>
      </c>
      <c r="I28" s="92" t="s">
        <v>360</v>
      </c>
      <c r="J28" s="92"/>
    </row>
    <row r="29" spans="1:11" s="1" customFormat="1" ht="21" customHeight="1" x14ac:dyDescent="0.4">
      <c r="A29" s="94"/>
      <c r="B29" s="94"/>
      <c r="C29" s="91"/>
      <c r="D29" s="91"/>
      <c r="E29" s="91"/>
      <c r="F29" s="96"/>
      <c r="G29" s="96"/>
      <c r="H29" s="96"/>
      <c r="I29" s="94"/>
      <c r="J29" s="94"/>
    </row>
    <row r="30" spans="1:11" s="1" customFormat="1" ht="15" customHeight="1" x14ac:dyDescent="0.4">
      <c r="B30" s="4" t="s">
        <v>0</v>
      </c>
      <c r="C30" s="56">
        <v>11.9</v>
      </c>
      <c r="D30" s="56">
        <v>12</v>
      </c>
      <c r="E30" s="56">
        <v>11.3</v>
      </c>
      <c r="F30" s="31" t="e">
        <f>F4/#REF!*1000</f>
        <v>#REF!</v>
      </c>
      <c r="G30" s="31" t="e">
        <f>G4/#REF!*1000</f>
        <v>#REF!</v>
      </c>
      <c r="H30" s="31" t="e">
        <f>H4/#REF!*1000</f>
        <v>#REF!</v>
      </c>
      <c r="I30" s="6" t="e">
        <f>H30-C30</f>
        <v>#REF!</v>
      </c>
      <c r="K30" s="39"/>
    </row>
    <row r="31" spans="1:11" ht="15" customHeight="1" x14ac:dyDescent="0.35">
      <c r="B31" s="7" t="s">
        <v>20</v>
      </c>
      <c r="C31" s="52">
        <v>1</v>
      </c>
      <c r="D31" s="52">
        <v>0.1</v>
      </c>
      <c r="E31" s="52">
        <v>-0.6</v>
      </c>
      <c r="F31" s="32">
        <v>1</v>
      </c>
      <c r="G31" s="32" t="e">
        <f>G30-F30</f>
        <v>#REF!</v>
      </c>
      <c r="H31" s="32" t="e">
        <f>H30-G30</f>
        <v>#REF!</v>
      </c>
      <c r="I31" s="9"/>
    </row>
    <row r="32" spans="1:11" ht="15" customHeight="1" x14ac:dyDescent="0.35">
      <c r="A32" s="21"/>
      <c r="B32" s="22"/>
      <c r="C32" s="54"/>
      <c r="D32" s="54"/>
      <c r="E32" s="54"/>
      <c r="F32" s="20"/>
      <c r="G32" s="20"/>
      <c r="H32" s="20"/>
      <c r="I32" s="16"/>
      <c r="J32" s="21"/>
    </row>
    <row r="33" spans="2:9" ht="15" customHeight="1" x14ac:dyDescent="0.35">
      <c r="B33" s="7" t="s">
        <v>1</v>
      </c>
      <c r="C33" s="53">
        <v>13</v>
      </c>
      <c r="D33" s="53">
        <v>14.2</v>
      </c>
      <c r="E33" s="53">
        <v>13.1</v>
      </c>
      <c r="F33" s="12" t="e">
        <f>F8/#REF!*1000</f>
        <v>#REF!</v>
      </c>
      <c r="G33" s="12" t="e">
        <f>G8/#REF!*1000</f>
        <v>#REF!</v>
      </c>
      <c r="H33" s="12" t="e">
        <f>H8/#REF!*1000</f>
        <v>#REF!</v>
      </c>
      <c r="I33" s="9" t="e">
        <f>H33-C33</f>
        <v>#REF!</v>
      </c>
    </row>
    <row r="34" spans="2:9" ht="15" customHeight="1" x14ac:dyDescent="0.35">
      <c r="B34" s="7" t="s">
        <v>2</v>
      </c>
      <c r="C34" s="52">
        <v>11.4</v>
      </c>
      <c r="D34" s="52">
        <v>12.6</v>
      </c>
      <c r="E34" s="52">
        <v>9.9</v>
      </c>
      <c r="F34" s="12" t="e">
        <f>F9/#REF!*1000</f>
        <v>#REF!</v>
      </c>
      <c r="G34" s="12" t="e">
        <f>G9/#REF!*1000</f>
        <v>#REF!</v>
      </c>
      <c r="H34" s="12" t="e">
        <f>H9/#REF!*1000</f>
        <v>#REF!</v>
      </c>
      <c r="I34" s="9" t="e">
        <f t="shared" ref="I34:I51" si="2">H34-C34</f>
        <v>#REF!</v>
      </c>
    </row>
    <row r="35" spans="2:9" ht="15" customHeight="1" x14ac:dyDescent="0.35">
      <c r="B35" s="7" t="s">
        <v>3</v>
      </c>
      <c r="C35" s="52">
        <v>11</v>
      </c>
      <c r="D35" s="52">
        <v>13.1</v>
      </c>
      <c r="E35" s="52">
        <v>11.3</v>
      </c>
      <c r="F35" s="12" t="e">
        <f>F10/#REF!*1000</f>
        <v>#REF!</v>
      </c>
      <c r="G35" s="12" t="e">
        <f>G10/#REF!*1000</f>
        <v>#REF!</v>
      </c>
      <c r="H35" s="12" t="e">
        <f>H10/#REF!*1000</f>
        <v>#REF!</v>
      </c>
      <c r="I35" s="9" t="e">
        <f t="shared" si="2"/>
        <v>#REF!</v>
      </c>
    </row>
    <row r="36" spans="2:9" ht="15" customHeight="1" x14ac:dyDescent="0.35">
      <c r="B36" s="7" t="s">
        <v>4</v>
      </c>
      <c r="C36" s="52">
        <v>10.199999999999999</v>
      </c>
      <c r="D36" s="52">
        <v>10.1</v>
      </c>
      <c r="E36" s="52">
        <v>9.9</v>
      </c>
      <c r="F36" s="12" t="e">
        <f>F11/#REF!*1000</f>
        <v>#REF!</v>
      </c>
      <c r="G36" s="12" t="e">
        <f>G11/#REF!*1000</f>
        <v>#REF!</v>
      </c>
      <c r="H36" s="12" t="e">
        <f>H11/#REF!*1000</f>
        <v>#REF!</v>
      </c>
      <c r="I36" s="9" t="e">
        <f t="shared" si="2"/>
        <v>#REF!</v>
      </c>
    </row>
    <row r="37" spans="2:9" ht="15" customHeight="1" x14ac:dyDescent="0.35">
      <c r="B37" s="7" t="s">
        <v>5</v>
      </c>
      <c r="C37" s="52">
        <v>10.8</v>
      </c>
      <c r="D37" s="52">
        <v>13.2</v>
      </c>
      <c r="E37" s="52">
        <v>12.3</v>
      </c>
      <c r="F37" s="12" t="e">
        <f>F12/#REF!*1000</f>
        <v>#REF!</v>
      </c>
      <c r="G37" s="12" t="e">
        <f>G12/#REF!*1000</f>
        <v>#REF!</v>
      </c>
      <c r="H37" s="12" t="e">
        <f>H12/#REF!*1000</f>
        <v>#REF!</v>
      </c>
      <c r="I37" s="9" t="e">
        <f t="shared" si="2"/>
        <v>#REF!</v>
      </c>
    </row>
    <row r="38" spans="2:9" ht="15" customHeight="1" x14ac:dyDescent="0.35">
      <c r="B38" s="7" t="s">
        <v>6</v>
      </c>
      <c r="C38" s="52">
        <v>15.7</v>
      </c>
      <c r="D38" s="52">
        <v>12.9</v>
      </c>
      <c r="E38" s="52">
        <v>14.4</v>
      </c>
      <c r="F38" s="12" t="e">
        <f>F13/#REF!*1000</f>
        <v>#REF!</v>
      </c>
      <c r="G38" s="12" t="e">
        <f>G13/#REF!*1000</f>
        <v>#REF!</v>
      </c>
      <c r="H38" s="12" t="e">
        <f>H13/#REF!*1000</f>
        <v>#REF!</v>
      </c>
      <c r="I38" s="9" t="e">
        <f t="shared" si="2"/>
        <v>#REF!</v>
      </c>
    </row>
    <row r="39" spans="2:9" ht="15" customHeight="1" x14ac:dyDescent="0.35">
      <c r="B39" s="7" t="s">
        <v>7</v>
      </c>
      <c r="C39" s="52">
        <v>13.6</v>
      </c>
      <c r="D39" s="52">
        <v>9.4</v>
      </c>
      <c r="E39" s="52">
        <v>11.8</v>
      </c>
      <c r="F39" s="12" t="e">
        <f>F14/#REF!*1000</f>
        <v>#REF!</v>
      </c>
      <c r="G39" s="12" t="e">
        <f>G14/#REF!*1000</f>
        <v>#REF!</v>
      </c>
      <c r="H39" s="12" t="e">
        <f>H14/#REF!*1000</f>
        <v>#REF!</v>
      </c>
      <c r="I39" s="9" t="e">
        <f t="shared" si="2"/>
        <v>#REF!</v>
      </c>
    </row>
    <row r="40" spans="2:9" ht="15" customHeight="1" x14ac:dyDescent="0.35">
      <c r="B40" s="7" t="s">
        <v>8</v>
      </c>
      <c r="C40" s="52">
        <v>9.1999999999999993</v>
      </c>
      <c r="D40" s="52">
        <v>10.6</v>
      </c>
      <c r="E40" s="52">
        <v>9.1999999999999993</v>
      </c>
      <c r="F40" s="12" t="e">
        <f>F15/#REF!*1000</f>
        <v>#REF!</v>
      </c>
      <c r="G40" s="12" t="e">
        <f>G15/#REF!*1000</f>
        <v>#REF!</v>
      </c>
      <c r="H40" s="12" t="e">
        <f>H15/#REF!*1000</f>
        <v>#REF!</v>
      </c>
      <c r="I40" s="9" t="e">
        <f t="shared" si="2"/>
        <v>#REF!</v>
      </c>
    </row>
    <row r="41" spans="2:9" ht="15" customHeight="1" x14ac:dyDescent="0.35">
      <c r="B41" s="7" t="s">
        <v>9</v>
      </c>
      <c r="C41" s="52">
        <v>11.8</v>
      </c>
      <c r="D41" s="52">
        <v>22.1</v>
      </c>
      <c r="E41" s="52">
        <v>8</v>
      </c>
      <c r="F41" s="12" t="e">
        <f>F16/#REF!*1000</f>
        <v>#REF!</v>
      </c>
      <c r="G41" s="12" t="e">
        <f>G16/#REF!*1000</f>
        <v>#REF!</v>
      </c>
      <c r="H41" s="12" t="e">
        <f>H16/#REF!*1000</f>
        <v>#REF!</v>
      </c>
      <c r="I41" s="9" t="e">
        <f t="shared" si="2"/>
        <v>#REF!</v>
      </c>
    </row>
    <row r="42" spans="2:9" ht="15" customHeight="1" x14ac:dyDescent="0.35">
      <c r="B42" s="7" t="s">
        <v>10</v>
      </c>
      <c r="C42" s="52">
        <v>15.7</v>
      </c>
      <c r="D42" s="52">
        <v>17.399999999999999</v>
      </c>
      <c r="E42" s="52">
        <v>11.3</v>
      </c>
      <c r="F42" s="12" t="e">
        <f>F17/#REF!*1000</f>
        <v>#REF!</v>
      </c>
      <c r="G42" s="12" t="e">
        <f>G17/#REF!*1000</f>
        <v>#REF!</v>
      </c>
      <c r="H42" s="12" t="e">
        <f>H17/#REF!*1000</f>
        <v>#REF!</v>
      </c>
      <c r="I42" s="9" t="e">
        <f t="shared" si="2"/>
        <v>#REF!</v>
      </c>
    </row>
    <row r="43" spans="2:9" ht="15" customHeight="1" x14ac:dyDescent="0.35">
      <c r="B43" s="7" t="s">
        <v>11</v>
      </c>
      <c r="C43" s="52">
        <v>7.8</v>
      </c>
      <c r="D43" s="52">
        <v>6.4</v>
      </c>
      <c r="E43" s="52">
        <v>9.1999999999999993</v>
      </c>
      <c r="F43" s="12" t="e">
        <f>F18/#REF!*1000</f>
        <v>#REF!</v>
      </c>
      <c r="G43" s="12" t="e">
        <f>G18/#REF!*1000</f>
        <v>#REF!</v>
      </c>
      <c r="H43" s="12" t="e">
        <f>H18/#REF!*1000</f>
        <v>#REF!</v>
      </c>
      <c r="I43" s="9" t="e">
        <f t="shared" si="2"/>
        <v>#REF!</v>
      </c>
    </row>
    <row r="44" spans="2:9" ht="15" customHeight="1" x14ac:dyDescent="0.35">
      <c r="B44" s="7" t="s">
        <v>12</v>
      </c>
      <c r="C44" s="52">
        <v>12.6</v>
      </c>
      <c r="D44" s="52">
        <v>11.3</v>
      </c>
      <c r="E44" s="52">
        <v>13.1</v>
      </c>
      <c r="F44" s="12" t="e">
        <f>F19/#REF!*1000</f>
        <v>#REF!</v>
      </c>
      <c r="G44" s="12" t="e">
        <f>G19/#REF!*1000</f>
        <v>#REF!</v>
      </c>
      <c r="H44" s="12" t="e">
        <f>H19/#REF!*1000</f>
        <v>#REF!</v>
      </c>
      <c r="I44" s="9" t="e">
        <f t="shared" si="2"/>
        <v>#REF!</v>
      </c>
    </row>
    <row r="45" spans="2:9" ht="15" customHeight="1" x14ac:dyDescent="0.35">
      <c r="B45" s="7" t="s">
        <v>24</v>
      </c>
      <c r="C45" s="52">
        <v>12.4</v>
      </c>
      <c r="D45" s="52">
        <v>12.5</v>
      </c>
      <c r="E45" s="52">
        <v>10.9</v>
      </c>
      <c r="F45" s="12" t="e">
        <f>F20/#REF!*1000</f>
        <v>#REF!</v>
      </c>
      <c r="G45" s="12" t="e">
        <f>G20/#REF!*1000</f>
        <v>#REF!</v>
      </c>
      <c r="H45" s="12" t="e">
        <f>H20/#REF!*1000</f>
        <v>#REF!</v>
      </c>
      <c r="I45" s="9" t="e">
        <f t="shared" si="2"/>
        <v>#REF!</v>
      </c>
    </row>
    <row r="46" spans="2:9" ht="15" customHeight="1" x14ac:dyDescent="0.35">
      <c r="B46" s="7" t="s">
        <v>13</v>
      </c>
      <c r="C46" s="52">
        <v>14.4</v>
      </c>
      <c r="D46" s="52">
        <v>11.9</v>
      </c>
      <c r="E46" s="52">
        <v>14.7</v>
      </c>
      <c r="F46" s="12" t="e">
        <f>F21/#REF!*1000</f>
        <v>#REF!</v>
      </c>
      <c r="G46" s="12" t="e">
        <f>G21/#REF!*1000</f>
        <v>#REF!</v>
      </c>
      <c r="H46" s="12" t="e">
        <f>H21/#REF!*1000</f>
        <v>#REF!</v>
      </c>
      <c r="I46" s="9" t="e">
        <f t="shared" si="2"/>
        <v>#REF!</v>
      </c>
    </row>
    <row r="47" spans="2:9" ht="15" customHeight="1" x14ac:dyDescent="0.35">
      <c r="B47" s="7" t="s">
        <v>14</v>
      </c>
      <c r="C47" s="52">
        <v>9.1999999999999993</v>
      </c>
      <c r="D47" s="52">
        <v>8</v>
      </c>
      <c r="E47" s="52">
        <v>5.6</v>
      </c>
      <c r="F47" s="12" t="e">
        <f>F22/#REF!*1000</f>
        <v>#REF!</v>
      </c>
      <c r="G47" s="12" t="e">
        <f>G22/#REF!*1000</f>
        <v>#REF!</v>
      </c>
      <c r="H47" s="12" t="e">
        <f>H22/#REF!*1000</f>
        <v>#REF!</v>
      </c>
      <c r="I47" s="9" t="e">
        <f t="shared" si="2"/>
        <v>#REF!</v>
      </c>
    </row>
    <row r="48" spans="2:9" ht="15" customHeight="1" x14ac:dyDescent="0.35">
      <c r="B48" s="7" t="s">
        <v>15</v>
      </c>
      <c r="C48" s="52">
        <v>11.4</v>
      </c>
      <c r="D48" s="52">
        <v>11.6</v>
      </c>
      <c r="E48" s="52">
        <v>9.4</v>
      </c>
      <c r="F48" s="12" t="e">
        <f>F23/#REF!*1000</f>
        <v>#REF!</v>
      </c>
      <c r="G48" s="12" t="e">
        <f>G23/#REF!*1000</f>
        <v>#REF!</v>
      </c>
      <c r="H48" s="12" t="e">
        <f>H23/#REF!*1000</f>
        <v>#REF!</v>
      </c>
      <c r="I48" s="9" t="e">
        <f t="shared" si="2"/>
        <v>#REF!</v>
      </c>
    </row>
    <row r="49" spans="1:10" ht="15" customHeight="1" x14ac:dyDescent="0.35">
      <c r="B49" s="7" t="s">
        <v>16</v>
      </c>
      <c r="C49" s="52">
        <v>11.5</v>
      </c>
      <c r="D49" s="52">
        <v>10.7</v>
      </c>
      <c r="E49" s="52">
        <v>10.5</v>
      </c>
      <c r="F49" s="12" t="e">
        <f>F24/#REF!*1000</f>
        <v>#REF!</v>
      </c>
      <c r="G49" s="12" t="e">
        <f>G24/#REF!*1000</f>
        <v>#REF!</v>
      </c>
      <c r="H49" s="12" t="e">
        <f>H24/#REF!*1000</f>
        <v>#REF!</v>
      </c>
      <c r="I49" s="9" t="e">
        <f t="shared" si="2"/>
        <v>#REF!</v>
      </c>
    </row>
    <row r="50" spans="1:10" ht="15" customHeight="1" x14ac:dyDescent="0.35">
      <c r="B50" s="7" t="s">
        <v>17</v>
      </c>
      <c r="C50" s="52">
        <v>13</v>
      </c>
      <c r="D50" s="52">
        <v>11.4</v>
      </c>
      <c r="E50" s="52">
        <v>11.5</v>
      </c>
      <c r="F50" s="12" t="e">
        <f>F25/#REF!*1000</f>
        <v>#REF!</v>
      </c>
      <c r="G50" s="12" t="e">
        <f>G25/#REF!*1000</f>
        <v>#REF!</v>
      </c>
      <c r="H50" s="12" t="e">
        <f>H25/#REF!*1000</f>
        <v>#REF!</v>
      </c>
      <c r="I50" s="9" t="e">
        <f t="shared" si="2"/>
        <v>#REF!</v>
      </c>
    </row>
    <row r="51" spans="1:10" ht="15" customHeight="1" x14ac:dyDescent="0.35">
      <c r="A51" s="21"/>
      <c r="B51" s="22" t="s">
        <v>18</v>
      </c>
      <c r="C51" s="54">
        <v>12.4</v>
      </c>
      <c r="D51" s="54">
        <v>11.5</v>
      </c>
      <c r="E51" s="54">
        <v>12.3</v>
      </c>
      <c r="F51" s="20" t="e">
        <f>F26/#REF!*1000</f>
        <v>#REF!</v>
      </c>
      <c r="G51" s="20" t="e">
        <f>G26/#REF!*1000</f>
        <v>#REF!</v>
      </c>
      <c r="H51" s="20" t="e">
        <f>H26/#REF!*1000</f>
        <v>#REF!</v>
      </c>
      <c r="I51" s="9" t="e">
        <f t="shared" si="2"/>
        <v>#REF!</v>
      </c>
      <c r="J51" s="21"/>
    </row>
    <row r="52" spans="1:10" ht="15" customHeight="1" x14ac:dyDescent="0.35">
      <c r="B52" s="26" t="s">
        <v>53</v>
      </c>
      <c r="C52" s="62"/>
      <c r="D52" s="62"/>
      <c r="E52" s="62"/>
      <c r="I52" s="66"/>
    </row>
    <row r="53" spans="1:10" ht="15" customHeight="1" x14ac:dyDescent="0.35">
      <c r="B53" s="7"/>
      <c r="C53" s="7"/>
      <c r="D53" s="7"/>
      <c r="E53" s="7"/>
      <c r="F53" s="13"/>
      <c r="G53" s="13"/>
      <c r="H53" s="13"/>
      <c r="I53" s="13"/>
    </row>
    <row r="54" spans="1:10" ht="15" customHeight="1" x14ac:dyDescent="0.35"/>
    <row r="55" spans="1:10" ht="15" customHeight="1" x14ac:dyDescent="0.35"/>
  </sheetData>
  <mergeCells count="19">
    <mergeCell ref="E28:E29"/>
    <mergeCell ref="A2:B3"/>
    <mergeCell ref="A28:B29"/>
    <mergeCell ref="A1:J1"/>
    <mergeCell ref="J28:J29"/>
    <mergeCell ref="F2:F3"/>
    <mergeCell ref="G2:G3"/>
    <mergeCell ref="H2:H3"/>
    <mergeCell ref="I2:I3"/>
    <mergeCell ref="J2:J3"/>
    <mergeCell ref="F28:F29"/>
    <mergeCell ref="G28:G29"/>
    <mergeCell ref="H28:H29"/>
    <mergeCell ref="I28:I29"/>
    <mergeCell ref="C2:C3"/>
    <mergeCell ref="D2:D3"/>
    <mergeCell ref="E2:E3"/>
    <mergeCell ref="C28:C29"/>
    <mergeCell ref="D28:D29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workbookViewId="0">
      <selection activeCell="P18" sqref="P18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0" s="29" customFormat="1" ht="18" customHeight="1" x14ac:dyDescent="0.4">
      <c r="A1" s="95" t="s">
        <v>68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3" customFormat="1" ht="14.25" customHeight="1" x14ac:dyDescent="0.35">
      <c r="A2" s="92" t="s">
        <v>65</v>
      </c>
      <c r="B2" s="92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/>
    </row>
    <row r="3" spans="1:10" s="3" customFormat="1" ht="14.25" customHeight="1" x14ac:dyDescent="0.35">
      <c r="A3" s="94"/>
      <c r="B3" s="94"/>
      <c r="C3" s="96"/>
      <c r="D3" s="96"/>
      <c r="E3" s="96"/>
      <c r="F3" s="96"/>
      <c r="G3" s="96"/>
      <c r="H3" s="96"/>
      <c r="I3" s="94"/>
      <c r="J3" s="94"/>
    </row>
    <row r="4" spans="1:10" s="1" customFormat="1" ht="15" customHeight="1" x14ac:dyDescent="0.4">
      <c r="B4" s="4" t="s">
        <v>0</v>
      </c>
      <c r="C4" s="57">
        <v>-603</v>
      </c>
      <c r="D4" s="57">
        <v>-772</v>
      </c>
      <c r="E4" s="57">
        <v>-622</v>
      </c>
      <c r="F4" s="23" t="e">
        <f>SUM(F7:F25)</f>
        <v>#REF!</v>
      </c>
      <c r="G4" s="23" t="e">
        <f>SUM(G7:G25)</f>
        <v>#REF!</v>
      </c>
      <c r="H4" s="23" t="e">
        <f>SUM(H7:H25)</f>
        <v>#REF!</v>
      </c>
      <c r="I4" s="5" t="e">
        <f>H4-C4</f>
        <v>#REF!</v>
      </c>
      <c r="J4" s="6"/>
    </row>
    <row r="5" spans="1:10" s="1" customFormat="1" ht="15" customHeight="1" x14ac:dyDescent="0.4">
      <c r="B5" s="7" t="s">
        <v>20</v>
      </c>
      <c r="C5" s="52">
        <v>-110</v>
      </c>
      <c r="D5" s="52">
        <v>-169</v>
      </c>
      <c r="E5" s="52">
        <v>150</v>
      </c>
      <c r="F5" s="27">
        <v>-138</v>
      </c>
      <c r="G5" s="27" t="e">
        <f>G4-F4</f>
        <v>#REF!</v>
      </c>
      <c r="H5" s="27" t="e">
        <f>H4-G4</f>
        <v>#REF!</v>
      </c>
      <c r="I5" s="8"/>
      <c r="J5" s="9"/>
    </row>
    <row r="6" spans="1:10" s="1" customFormat="1" ht="9" customHeight="1" x14ac:dyDescent="0.4">
      <c r="A6" s="40"/>
      <c r="B6" s="14"/>
      <c r="C6" s="54"/>
      <c r="D6" s="54"/>
      <c r="E6" s="54"/>
      <c r="F6" s="14"/>
      <c r="G6" s="14"/>
      <c r="H6" s="14"/>
      <c r="I6" s="15"/>
      <c r="J6" s="16"/>
    </row>
    <row r="7" spans="1:10" ht="15" customHeight="1" x14ac:dyDescent="0.35">
      <c r="B7" s="7" t="s">
        <v>1</v>
      </c>
      <c r="C7" s="53">
        <v>-11</v>
      </c>
      <c r="D7" s="53">
        <v>-109</v>
      </c>
      <c r="E7" s="53">
        <v>-105</v>
      </c>
      <c r="F7" s="24" t="e">
        <f>#REF!</f>
        <v>#REF!</v>
      </c>
      <c r="G7" s="24" t="e">
        <f>#REF!</f>
        <v>#REF!</v>
      </c>
      <c r="H7" s="24" t="e">
        <f>#REF!</f>
        <v>#REF!</v>
      </c>
      <c r="I7" s="8" t="e">
        <f>H7-C7</f>
        <v>#REF!</v>
      </c>
      <c r="J7" s="9"/>
    </row>
    <row r="8" spans="1:10" ht="15" customHeight="1" x14ac:dyDescent="0.35">
      <c r="B8" s="7" t="s">
        <v>2</v>
      </c>
      <c r="C8" s="52">
        <v>-11</v>
      </c>
      <c r="D8" s="52">
        <v>-34</v>
      </c>
      <c r="E8" s="52">
        <v>-28</v>
      </c>
      <c r="F8" s="24" t="e">
        <f>#REF!</f>
        <v>#REF!</v>
      </c>
      <c r="G8" s="24" t="e">
        <f>#REF!</f>
        <v>#REF!</v>
      </c>
      <c r="H8" s="24" t="e">
        <f>#REF!</f>
        <v>#REF!</v>
      </c>
      <c r="I8" s="8" t="e">
        <f t="shared" ref="I8:I25" si="0">H8-C8</f>
        <v>#REF!</v>
      </c>
      <c r="J8" s="9"/>
    </row>
    <row r="9" spans="1:10" ht="15" customHeight="1" x14ac:dyDescent="0.35">
      <c r="B9" s="7" t="s">
        <v>3</v>
      </c>
      <c r="C9" s="52">
        <v>-51</v>
      </c>
      <c r="D9" s="52">
        <v>-73</v>
      </c>
      <c r="E9" s="52">
        <v>-49</v>
      </c>
      <c r="F9" s="24" t="e">
        <f>#REF!</f>
        <v>#REF!</v>
      </c>
      <c r="G9" s="24" t="e">
        <f>#REF!</f>
        <v>#REF!</v>
      </c>
      <c r="H9" s="24" t="e">
        <f>#REF!</f>
        <v>#REF!</v>
      </c>
      <c r="I9" s="8" t="e">
        <f t="shared" si="0"/>
        <v>#REF!</v>
      </c>
      <c r="J9" s="9"/>
    </row>
    <row r="10" spans="1:10" ht="15" customHeight="1" x14ac:dyDescent="0.35">
      <c r="B10" s="7" t="s">
        <v>4</v>
      </c>
      <c r="C10" s="52">
        <v>11</v>
      </c>
      <c r="D10" s="52">
        <v>56</v>
      </c>
      <c r="E10" s="52">
        <v>21</v>
      </c>
      <c r="F10" s="24" t="e">
        <f>#REF!</f>
        <v>#REF!</v>
      </c>
      <c r="G10" s="24" t="e">
        <f>#REF!</f>
        <v>#REF!</v>
      </c>
      <c r="H10" s="24" t="e">
        <f>#REF!</f>
        <v>#REF!</v>
      </c>
      <c r="I10" s="8" t="e">
        <f t="shared" si="0"/>
        <v>#REF!</v>
      </c>
      <c r="J10" s="9"/>
    </row>
    <row r="11" spans="1:10" ht="15" customHeight="1" x14ac:dyDescent="0.35">
      <c r="B11" s="7" t="s">
        <v>5</v>
      </c>
      <c r="C11" s="52">
        <v>3</v>
      </c>
      <c r="D11" s="52">
        <v>-60</v>
      </c>
      <c r="E11" s="52">
        <v>-20</v>
      </c>
      <c r="F11" s="24" t="e">
        <f>#REF!</f>
        <v>#REF!</v>
      </c>
      <c r="G11" s="24" t="e">
        <f>#REF!</f>
        <v>#REF!</v>
      </c>
      <c r="H11" s="24" t="e">
        <f>#REF!</f>
        <v>#REF!</v>
      </c>
      <c r="I11" s="8" t="e">
        <f t="shared" si="0"/>
        <v>#REF!</v>
      </c>
      <c r="J11" s="9"/>
    </row>
    <row r="12" spans="1:10" ht="15" customHeight="1" x14ac:dyDescent="0.35">
      <c r="B12" s="7" t="s">
        <v>6</v>
      </c>
      <c r="C12" s="52">
        <v>-49</v>
      </c>
      <c r="D12" s="52">
        <v>-35</v>
      </c>
      <c r="E12" s="52">
        <v>-38</v>
      </c>
      <c r="F12" s="24" t="e">
        <f>#REF!</f>
        <v>#REF!</v>
      </c>
      <c r="G12" s="24" t="e">
        <f>#REF!</f>
        <v>#REF!</v>
      </c>
      <c r="H12" s="24" t="e">
        <f>#REF!</f>
        <v>#REF!</v>
      </c>
      <c r="I12" s="8" t="e">
        <f t="shared" si="0"/>
        <v>#REF!</v>
      </c>
      <c r="J12" s="9"/>
    </row>
    <row r="13" spans="1:10" ht="15" customHeight="1" x14ac:dyDescent="0.35">
      <c r="B13" s="7" t="s">
        <v>7</v>
      </c>
      <c r="C13" s="52">
        <v>-19</v>
      </c>
      <c r="D13" s="52">
        <v>2</v>
      </c>
      <c r="E13" s="52">
        <v>-9</v>
      </c>
      <c r="F13" s="24" t="e">
        <f>#REF!</f>
        <v>#REF!</v>
      </c>
      <c r="G13" s="24" t="e">
        <f>#REF!</f>
        <v>#REF!</v>
      </c>
      <c r="H13" s="24" t="e">
        <f>#REF!</f>
        <v>#REF!</v>
      </c>
      <c r="I13" s="8" t="e">
        <f t="shared" si="0"/>
        <v>#REF!</v>
      </c>
      <c r="J13" s="9"/>
    </row>
    <row r="14" spans="1:10" ht="15" customHeight="1" x14ac:dyDescent="0.35">
      <c r="B14" s="7" t="s">
        <v>8</v>
      </c>
      <c r="C14" s="52">
        <v>11</v>
      </c>
      <c r="D14" s="52">
        <v>-8</v>
      </c>
      <c r="E14" s="52">
        <v>3</v>
      </c>
      <c r="F14" s="24" t="e">
        <f>#REF!</f>
        <v>#REF!</v>
      </c>
      <c r="G14" s="24" t="e">
        <f>#REF!</f>
        <v>#REF!</v>
      </c>
      <c r="H14" s="24" t="e">
        <f>#REF!</f>
        <v>#REF!</v>
      </c>
      <c r="I14" s="8" t="e">
        <f t="shared" si="0"/>
        <v>#REF!</v>
      </c>
      <c r="J14" s="9"/>
    </row>
    <row r="15" spans="1:10" ht="15" customHeight="1" x14ac:dyDescent="0.35">
      <c r="B15" s="7" t="s">
        <v>9</v>
      </c>
      <c r="C15" s="52" t="s">
        <v>573</v>
      </c>
      <c r="D15" s="52">
        <v>-5</v>
      </c>
      <c r="E15" s="52">
        <v>3</v>
      </c>
      <c r="F15" s="24" t="e">
        <f>#REF!</f>
        <v>#REF!</v>
      </c>
      <c r="G15" s="24" t="e">
        <f>#REF!</f>
        <v>#REF!</v>
      </c>
      <c r="H15" s="24" t="e">
        <f>#REF!</f>
        <v>#REF!</v>
      </c>
      <c r="I15" s="8"/>
      <c r="J15" s="9"/>
    </row>
    <row r="16" spans="1:10" ht="15" customHeight="1" x14ac:dyDescent="0.35">
      <c r="B16" s="7" t="s">
        <v>10</v>
      </c>
      <c r="C16" s="52">
        <v>-53</v>
      </c>
      <c r="D16" s="52">
        <v>-44</v>
      </c>
      <c r="E16" s="52">
        <v>-20</v>
      </c>
      <c r="F16" s="24" t="e">
        <f>#REF!</f>
        <v>#REF!</v>
      </c>
      <c r="G16" s="24" t="e">
        <f>#REF!</f>
        <v>#REF!</v>
      </c>
      <c r="H16" s="24" t="e">
        <f>#REF!</f>
        <v>#REF!</v>
      </c>
      <c r="I16" s="8" t="e">
        <f t="shared" si="0"/>
        <v>#REF!</v>
      </c>
      <c r="J16" s="9"/>
    </row>
    <row r="17" spans="1:10" ht="15" customHeight="1" x14ac:dyDescent="0.35">
      <c r="B17" s="7" t="s">
        <v>11</v>
      </c>
      <c r="C17" s="52">
        <v>-7</v>
      </c>
      <c r="D17" s="52">
        <v>3</v>
      </c>
      <c r="E17" s="52">
        <v>-18</v>
      </c>
      <c r="F17" s="24" t="e">
        <f>#REF!</f>
        <v>#REF!</v>
      </c>
      <c r="G17" s="24" t="e">
        <f>#REF!</f>
        <v>#REF!</v>
      </c>
      <c r="H17" s="24" t="e">
        <f>#REF!</f>
        <v>#REF!</v>
      </c>
      <c r="I17" s="8" t="e">
        <f t="shared" si="0"/>
        <v>#REF!</v>
      </c>
      <c r="J17" s="9"/>
    </row>
    <row r="18" spans="1:10" ht="15" customHeight="1" x14ac:dyDescent="0.35">
      <c r="B18" s="7" t="s">
        <v>12</v>
      </c>
      <c r="C18" s="52">
        <v>-20</v>
      </c>
      <c r="D18" s="52">
        <v>-9</v>
      </c>
      <c r="E18" s="52">
        <v>-39</v>
      </c>
      <c r="F18" s="24" t="e">
        <f>#REF!</f>
        <v>#REF!</v>
      </c>
      <c r="G18" s="24" t="e">
        <f>#REF!</f>
        <v>#REF!</v>
      </c>
      <c r="H18" s="24" t="e">
        <f>#REF!</f>
        <v>#REF!</v>
      </c>
      <c r="I18" s="8" t="e">
        <f t="shared" si="0"/>
        <v>#REF!</v>
      </c>
      <c r="J18" s="9"/>
    </row>
    <row r="19" spans="1:10" ht="15" customHeight="1" x14ac:dyDescent="0.35">
      <c r="B19" s="7" t="s">
        <v>24</v>
      </c>
      <c r="C19" s="52">
        <v>-101</v>
      </c>
      <c r="D19" s="52">
        <v>-117</v>
      </c>
      <c r="E19" s="52">
        <v>-77</v>
      </c>
      <c r="F19" s="24" t="e">
        <f>#REF!</f>
        <v>#REF!</v>
      </c>
      <c r="G19" s="24" t="e">
        <f>#REF!</f>
        <v>#REF!</v>
      </c>
      <c r="H19" s="24" t="e">
        <f>#REF!</f>
        <v>#REF!</v>
      </c>
      <c r="I19" s="8" t="e">
        <f t="shared" si="0"/>
        <v>#REF!</v>
      </c>
      <c r="J19" s="9"/>
    </row>
    <row r="20" spans="1:10" ht="15" customHeight="1" x14ac:dyDescent="0.35">
      <c r="B20" s="7" t="s">
        <v>13</v>
      </c>
      <c r="C20" s="52">
        <v>-43</v>
      </c>
      <c r="D20" s="52">
        <v>-24</v>
      </c>
      <c r="E20" s="52">
        <v>-33</v>
      </c>
      <c r="F20" s="24" t="e">
        <f>#REF!</f>
        <v>#REF!</v>
      </c>
      <c r="G20" s="24" t="e">
        <f>#REF!</f>
        <v>#REF!</v>
      </c>
      <c r="H20" s="24" t="e">
        <f>#REF!</f>
        <v>#REF!</v>
      </c>
      <c r="I20" s="8" t="e">
        <f t="shared" si="0"/>
        <v>#REF!</v>
      </c>
      <c r="J20" s="9"/>
    </row>
    <row r="21" spans="1:10" ht="15" customHeight="1" x14ac:dyDescent="0.35">
      <c r="B21" s="7" t="s">
        <v>14</v>
      </c>
      <c r="C21" s="52">
        <v>3</v>
      </c>
      <c r="D21" s="52">
        <v>2</v>
      </c>
      <c r="E21" s="52">
        <v>6</v>
      </c>
      <c r="F21" s="24" t="e">
        <f>#REF!</f>
        <v>#REF!</v>
      </c>
      <c r="G21" s="24" t="e">
        <f>#REF!</f>
        <v>#REF!</v>
      </c>
      <c r="H21" s="24" t="e">
        <f>#REF!</f>
        <v>#REF!</v>
      </c>
      <c r="I21" s="8" t="e">
        <f t="shared" si="0"/>
        <v>#REF!</v>
      </c>
      <c r="J21" s="9"/>
    </row>
    <row r="22" spans="1:10" ht="15" customHeight="1" x14ac:dyDescent="0.35">
      <c r="B22" s="7" t="s">
        <v>15</v>
      </c>
      <c r="C22" s="52">
        <v>-19</v>
      </c>
      <c r="D22" s="52">
        <v>-59</v>
      </c>
      <c r="E22" s="52">
        <v>3</v>
      </c>
      <c r="F22" s="24" t="e">
        <f>#REF!</f>
        <v>#REF!</v>
      </c>
      <c r="G22" s="24" t="e">
        <f>#REF!</f>
        <v>#REF!</v>
      </c>
      <c r="H22" s="24" t="e">
        <f>#REF!</f>
        <v>#REF!</v>
      </c>
      <c r="I22" s="8" t="e">
        <f t="shared" si="0"/>
        <v>#REF!</v>
      </c>
      <c r="J22" s="9"/>
    </row>
    <row r="23" spans="1:10" ht="15" customHeight="1" x14ac:dyDescent="0.35">
      <c r="B23" s="7" t="s">
        <v>16</v>
      </c>
      <c r="C23" s="52">
        <v>-88</v>
      </c>
      <c r="D23" s="52">
        <v>-113</v>
      </c>
      <c r="E23" s="52">
        <v>-83</v>
      </c>
      <c r="F23" s="24" t="e">
        <f>#REF!</f>
        <v>#REF!</v>
      </c>
      <c r="G23" s="24" t="e">
        <f>#REF!</f>
        <v>#REF!</v>
      </c>
      <c r="H23" s="24" t="e">
        <f>#REF!</f>
        <v>#REF!</v>
      </c>
      <c r="I23" s="8" t="e">
        <f t="shared" si="0"/>
        <v>#REF!</v>
      </c>
      <c r="J23" s="9"/>
    </row>
    <row r="24" spans="1:10" ht="15" customHeight="1" x14ac:dyDescent="0.35">
      <c r="B24" s="7" t="s">
        <v>17</v>
      </c>
      <c r="C24" s="52">
        <v>-94</v>
      </c>
      <c r="D24" s="52">
        <v>-73</v>
      </c>
      <c r="E24" s="52">
        <v>-57</v>
      </c>
      <c r="F24" s="24" t="e">
        <f>#REF!</f>
        <v>#REF!</v>
      </c>
      <c r="G24" s="24" t="e">
        <f>#REF!</f>
        <v>#REF!</v>
      </c>
      <c r="H24" s="24" t="e">
        <f>#REF!</f>
        <v>#REF!</v>
      </c>
      <c r="I24" s="8" t="e">
        <f t="shared" si="0"/>
        <v>#REF!</v>
      </c>
      <c r="J24" s="9"/>
    </row>
    <row r="25" spans="1:10" ht="15" customHeight="1" x14ac:dyDescent="0.35">
      <c r="B25" s="7" t="s">
        <v>18</v>
      </c>
      <c r="C25" s="52">
        <v>-65</v>
      </c>
      <c r="D25" s="52">
        <v>-72</v>
      </c>
      <c r="E25" s="52">
        <v>-82</v>
      </c>
      <c r="F25" s="24" t="e">
        <f>#REF!</f>
        <v>#REF!</v>
      </c>
      <c r="G25" s="24" t="e">
        <f>#REF!</f>
        <v>#REF!</v>
      </c>
      <c r="H25" s="24" t="e">
        <f>#REF!</f>
        <v>#REF!</v>
      </c>
      <c r="I25" s="8" t="e">
        <f t="shared" si="0"/>
        <v>#REF!</v>
      </c>
      <c r="J25" s="9"/>
    </row>
    <row r="26" spans="1:10" ht="6" customHeight="1" x14ac:dyDescent="0.35"/>
    <row r="27" spans="1:10" s="1" customFormat="1" ht="21" customHeight="1" x14ac:dyDescent="0.4">
      <c r="A27" s="92" t="s">
        <v>152</v>
      </c>
      <c r="B27" s="92"/>
      <c r="C27" s="90">
        <v>2017</v>
      </c>
      <c r="D27" s="90">
        <v>2018</v>
      </c>
      <c r="E27" s="90">
        <v>2019</v>
      </c>
      <c r="F27" s="90">
        <v>2020</v>
      </c>
      <c r="G27" s="90">
        <v>2021</v>
      </c>
      <c r="H27" s="90">
        <v>2022</v>
      </c>
      <c r="I27" s="92" t="s">
        <v>360</v>
      </c>
      <c r="J27" s="92"/>
    </row>
    <row r="28" spans="1:10" s="1" customFormat="1" ht="21" customHeight="1" x14ac:dyDescent="0.4">
      <c r="A28" s="94"/>
      <c r="B28" s="94"/>
      <c r="C28" s="96"/>
      <c r="D28" s="96"/>
      <c r="E28" s="96"/>
      <c r="F28" s="96"/>
      <c r="G28" s="96"/>
      <c r="H28" s="96"/>
      <c r="I28" s="94"/>
      <c r="J28" s="94"/>
    </row>
    <row r="29" spans="1:10" s="1" customFormat="1" ht="15" customHeight="1" x14ac:dyDescent="0.4">
      <c r="B29" s="4" t="s">
        <v>0</v>
      </c>
      <c r="C29" s="57">
        <v>-2.6</v>
      </c>
      <c r="D29" s="57">
        <v>-3.3</v>
      </c>
      <c r="E29" s="57">
        <v>-2.7</v>
      </c>
      <c r="F29" s="31" t="e">
        <f>F4/#REF!*1000</f>
        <v>#REF!</v>
      </c>
      <c r="G29" s="31" t="e">
        <f>G4/#REF!*1000</f>
        <v>#REF!</v>
      </c>
      <c r="H29" s="31" t="e">
        <f>H4/#REF!*1000</f>
        <v>#REF!</v>
      </c>
      <c r="I29" s="6" t="e">
        <f>H29-C29</f>
        <v>#REF!</v>
      </c>
    </row>
    <row r="30" spans="1:10" ht="15" customHeight="1" x14ac:dyDescent="0.35">
      <c r="B30" s="7" t="s">
        <v>20</v>
      </c>
      <c r="C30" s="52">
        <v>-0.5</v>
      </c>
      <c r="D30" s="52">
        <v>-0.7</v>
      </c>
      <c r="E30" s="52">
        <v>0.6</v>
      </c>
      <c r="F30" s="32">
        <v>-0.5</v>
      </c>
      <c r="G30" s="32" t="e">
        <f>G29-F29</f>
        <v>#REF!</v>
      </c>
      <c r="H30" s="32" t="e">
        <f>H29-G29</f>
        <v>#REF!</v>
      </c>
      <c r="I30" s="9"/>
    </row>
    <row r="31" spans="1:10" ht="15" customHeight="1" x14ac:dyDescent="0.35">
      <c r="A31" s="21"/>
      <c r="B31" s="22"/>
      <c r="C31" s="54"/>
      <c r="D31" s="54"/>
      <c r="E31" s="54"/>
      <c r="F31" s="20"/>
      <c r="G31" s="20"/>
      <c r="H31" s="20"/>
      <c r="I31" s="16"/>
      <c r="J31" s="21"/>
    </row>
    <row r="32" spans="1:10" ht="15" customHeight="1" x14ac:dyDescent="0.35">
      <c r="B32" s="7" t="s">
        <v>1</v>
      </c>
      <c r="C32" s="53">
        <v>-0.4</v>
      </c>
      <c r="D32" s="53">
        <v>-3.5</v>
      </c>
      <c r="E32" s="53">
        <v>-3.3</v>
      </c>
      <c r="F32" s="12" t="e">
        <f>F7/#REF!*1000</f>
        <v>#REF!</v>
      </c>
      <c r="G32" s="12" t="e">
        <f>G7/#REF!*1000</f>
        <v>#REF!</v>
      </c>
      <c r="H32" s="12" t="e">
        <f>H7/#REF!*1000</f>
        <v>#REF!</v>
      </c>
      <c r="I32" s="9" t="e">
        <f>H32-C32</f>
        <v>#REF!</v>
      </c>
    </row>
    <row r="33" spans="2:9" ht="15" customHeight="1" x14ac:dyDescent="0.35">
      <c r="B33" s="7" t="s">
        <v>2</v>
      </c>
      <c r="C33" s="52">
        <v>-1.1000000000000001</v>
      </c>
      <c r="D33" s="52">
        <v>-3.4</v>
      </c>
      <c r="E33" s="52">
        <v>-2.8</v>
      </c>
      <c r="F33" s="12" t="e">
        <f>F8/#REF!*1000</f>
        <v>#REF!</v>
      </c>
      <c r="G33" s="12" t="e">
        <f>G8/#REF!*1000</f>
        <v>#REF!</v>
      </c>
      <c r="H33" s="12" t="e">
        <f>H8/#REF!*1000</f>
        <v>#REF!</v>
      </c>
      <c r="I33" s="9" t="e">
        <f t="shared" ref="I33:I50" si="1">H33-C33</f>
        <v>#REF!</v>
      </c>
    </row>
    <row r="34" spans="2:9" ht="15" customHeight="1" x14ac:dyDescent="0.35">
      <c r="B34" s="7" t="s">
        <v>3</v>
      </c>
      <c r="C34" s="52">
        <v>-3</v>
      </c>
      <c r="D34" s="52">
        <v>-4.3</v>
      </c>
      <c r="E34" s="52">
        <v>-2.8</v>
      </c>
      <c r="F34" s="12" t="e">
        <f>F9/#REF!*1000</f>
        <v>#REF!</v>
      </c>
      <c r="G34" s="12" t="e">
        <f>G9/#REF!*1000</f>
        <v>#REF!</v>
      </c>
      <c r="H34" s="12" t="e">
        <f>H9/#REF!*1000</f>
        <v>#REF!</v>
      </c>
      <c r="I34" s="9" t="e">
        <f t="shared" si="1"/>
        <v>#REF!</v>
      </c>
    </row>
    <row r="35" spans="2:9" ht="15" customHeight="1" x14ac:dyDescent="0.35">
      <c r="B35" s="7" t="s">
        <v>4</v>
      </c>
      <c r="C35" s="52">
        <v>0.5</v>
      </c>
      <c r="D35" s="52">
        <v>2.5</v>
      </c>
      <c r="E35" s="52">
        <v>0.9</v>
      </c>
      <c r="F35" s="12" t="e">
        <f>F10/#REF!*1000</f>
        <v>#REF!</v>
      </c>
      <c r="G35" s="12" t="e">
        <f>G10/#REF!*1000</f>
        <v>#REF!</v>
      </c>
      <c r="H35" s="12" t="e">
        <f>H10/#REF!*1000</f>
        <v>#REF!</v>
      </c>
      <c r="I35" s="9" t="e">
        <f t="shared" si="1"/>
        <v>#REF!</v>
      </c>
    </row>
    <row r="36" spans="2:9" ht="15" customHeight="1" x14ac:dyDescent="0.35">
      <c r="B36" s="7" t="s">
        <v>5</v>
      </c>
      <c r="C36" s="52">
        <v>0.2</v>
      </c>
      <c r="D36" s="52">
        <v>-3.5</v>
      </c>
      <c r="E36" s="52">
        <v>-1.2</v>
      </c>
      <c r="F36" s="12" t="e">
        <f>F11/#REF!*1000</f>
        <v>#REF!</v>
      </c>
      <c r="G36" s="12" t="e">
        <f>G11/#REF!*1000</f>
        <v>#REF!</v>
      </c>
      <c r="H36" s="12" t="e">
        <f>H11/#REF!*1000</f>
        <v>#REF!</v>
      </c>
      <c r="I36" s="9" t="e">
        <f t="shared" si="1"/>
        <v>#REF!</v>
      </c>
    </row>
    <row r="37" spans="2:9" ht="15" customHeight="1" x14ac:dyDescent="0.35">
      <c r="B37" s="7" t="s">
        <v>6</v>
      </c>
      <c r="C37" s="52">
        <v>-7.1</v>
      </c>
      <c r="D37" s="52">
        <v>-5</v>
      </c>
      <c r="E37" s="52">
        <v>-5.4</v>
      </c>
      <c r="F37" s="12" t="e">
        <f>F12/#REF!*1000</f>
        <v>#REF!</v>
      </c>
      <c r="G37" s="12" t="e">
        <f>G12/#REF!*1000</f>
        <v>#REF!</v>
      </c>
      <c r="H37" s="12" t="e">
        <f>H12/#REF!*1000</f>
        <v>#REF!</v>
      </c>
      <c r="I37" s="9" t="e">
        <f t="shared" si="1"/>
        <v>#REF!</v>
      </c>
    </row>
    <row r="38" spans="2:9" ht="15" customHeight="1" x14ac:dyDescent="0.35">
      <c r="B38" s="7" t="s">
        <v>7</v>
      </c>
      <c r="C38" s="52">
        <v>-5.5</v>
      </c>
      <c r="D38" s="52">
        <v>0.6</v>
      </c>
      <c r="E38" s="52">
        <v>-2.5</v>
      </c>
      <c r="F38" s="12" t="e">
        <f>F13/#REF!*1000</f>
        <v>#REF!</v>
      </c>
      <c r="G38" s="12" t="e">
        <f>G13/#REF!*1000</f>
        <v>#REF!</v>
      </c>
      <c r="H38" s="12" t="e">
        <f>H13/#REF!*1000</f>
        <v>#REF!</v>
      </c>
      <c r="I38" s="9" t="e">
        <f t="shared" si="1"/>
        <v>#REF!</v>
      </c>
    </row>
    <row r="39" spans="2:9" ht="15" customHeight="1" x14ac:dyDescent="0.35">
      <c r="B39" s="7" t="s">
        <v>8</v>
      </c>
      <c r="C39" s="52">
        <v>1.5</v>
      </c>
      <c r="D39" s="52">
        <v>-1.1000000000000001</v>
      </c>
      <c r="E39" s="52">
        <v>0.4</v>
      </c>
      <c r="F39" s="12" t="e">
        <f>F14/#REF!*1000</f>
        <v>#REF!</v>
      </c>
      <c r="G39" s="12" t="e">
        <f>G14/#REF!*1000</f>
        <v>#REF!</v>
      </c>
      <c r="H39" s="12" t="e">
        <f>H14/#REF!*1000</f>
        <v>#REF!</v>
      </c>
      <c r="I39" s="9" t="e">
        <f t="shared" si="1"/>
        <v>#REF!</v>
      </c>
    </row>
    <row r="40" spans="2:9" ht="15" customHeight="1" x14ac:dyDescent="0.35">
      <c r="B40" s="7" t="s">
        <v>9</v>
      </c>
      <c r="C40" s="52">
        <v>0</v>
      </c>
      <c r="D40" s="52">
        <v>-10</v>
      </c>
      <c r="E40" s="52">
        <v>6</v>
      </c>
      <c r="F40" s="12" t="e">
        <f>F15/#REF!*1000</f>
        <v>#REF!</v>
      </c>
      <c r="G40" s="12" t="e">
        <f>G15/#REF!*1000</f>
        <v>#REF!</v>
      </c>
      <c r="H40" s="12" t="e">
        <f>H15/#REF!*1000</f>
        <v>#REF!</v>
      </c>
      <c r="I40" s="9" t="e">
        <f t="shared" si="1"/>
        <v>#REF!</v>
      </c>
    </row>
    <row r="41" spans="2:9" ht="15" customHeight="1" x14ac:dyDescent="0.35">
      <c r="B41" s="7" t="s">
        <v>10</v>
      </c>
      <c r="C41" s="52">
        <v>-11.5</v>
      </c>
      <c r="D41" s="52">
        <v>-9.6999999999999993</v>
      </c>
      <c r="E41" s="52">
        <v>-4.4000000000000004</v>
      </c>
      <c r="F41" s="12" t="e">
        <f>F16/#REF!*1000</f>
        <v>#REF!</v>
      </c>
      <c r="G41" s="12" t="e">
        <f>G16/#REF!*1000</f>
        <v>#REF!</v>
      </c>
      <c r="H41" s="12" t="e">
        <f>H16/#REF!*1000</f>
        <v>#REF!</v>
      </c>
      <c r="I41" s="9" t="e">
        <f t="shared" si="1"/>
        <v>#REF!</v>
      </c>
    </row>
    <row r="42" spans="2:9" ht="15" customHeight="1" x14ac:dyDescent="0.35">
      <c r="B42" s="7" t="s">
        <v>11</v>
      </c>
      <c r="C42" s="52">
        <v>-1.8</v>
      </c>
      <c r="D42" s="52">
        <v>0.7</v>
      </c>
      <c r="E42" s="52">
        <v>-4.5</v>
      </c>
      <c r="F42" s="12" t="e">
        <f>F17/#REF!*1000</f>
        <v>#REF!</v>
      </c>
      <c r="G42" s="12" t="e">
        <f>G17/#REF!*1000</f>
        <v>#REF!</v>
      </c>
      <c r="H42" s="12" t="e">
        <f>H17/#REF!*1000</f>
        <v>#REF!</v>
      </c>
      <c r="I42" s="9" t="e">
        <f t="shared" si="1"/>
        <v>#REF!</v>
      </c>
    </row>
    <row r="43" spans="2:9" ht="15" customHeight="1" x14ac:dyDescent="0.35">
      <c r="B43" s="7" t="s">
        <v>12</v>
      </c>
      <c r="C43" s="52">
        <v>-2.9</v>
      </c>
      <c r="D43" s="52">
        <v>-1.3</v>
      </c>
      <c r="E43" s="52">
        <v>-5.6</v>
      </c>
      <c r="F43" s="12" t="e">
        <f>F18/#REF!*1000</f>
        <v>#REF!</v>
      </c>
      <c r="G43" s="12" t="e">
        <f>G18/#REF!*1000</f>
        <v>#REF!</v>
      </c>
      <c r="H43" s="12" t="e">
        <f>H18/#REF!*1000</f>
        <v>#REF!</v>
      </c>
      <c r="I43" s="9" t="e">
        <f t="shared" si="1"/>
        <v>#REF!</v>
      </c>
    </row>
    <row r="44" spans="2:9" ht="15" customHeight="1" x14ac:dyDescent="0.35">
      <c r="B44" s="7" t="s">
        <v>24</v>
      </c>
      <c r="C44" s="52">
        <v>-4.9000000000000004</v>
      </c>
      <c r="D44" s="52">
        <v>-5.7</v>
      </c>
      <c r="E44" s="52">
        <v>-3.7</v>
      </c>
      <c r="F44" s="12" t="e">
        <f>F19/#REF!*1000</f>
        <v>#REF!</v>
      </c>
      <c r="G44" s="12" t="e">
        <f>G19/#REF!*1000</f>
        <v>#REF!</v>
      </c>
      <c r="H44" s="12" t="e">
        <f>H19/#REF!*1000</f>
        <v>#REF!</v>
      </c>
      <c r="I44" s="9" t="e">
        <f t="shared" si="1"/>
        <v>#REF!</v>
      </c>
    </row>
    <row r="45" spans="2:9" ht="15" customHeight="1" x14ac:dyDescent="0.35">
      <c r="B45" s="7" t="s">
        <v>13</v>
      </c>
      <c r="C45" s="52">
        <v>-7.1</v>
      </c>
      <c r="D45" s="52">
        <v>-4</v>
      </c>
      <c r="E45" s="52">
        <v>-5.6</v>
      </c>
      <c r="F45" s="12" t="e">
        <f>F20/#REF!*1000</f>
        <v>#REF!</v>
      </c>
      <c r="G45" s="12" t="e">
        <f>G20/#REF!*1000</f>
        <v>#REF!</v>
      </c>
      <c r="H45" s="12" t="e">
        <f>H20/#REF!*1000</f>
        <v>#REF!</v>
      </c>
      <c r="I45" s="9" t="e">
        <f t="shared" si="1"/>
        <v>#REF!</v>
      </c>
    </row>
    <row r="46" spans="2:9" ht="15" customHeight="1" x14ac:dyDescent="0.35">
      <c r="B46" s="7" t="s">
        <v>14</v>
      </c>
      <c r="C46" s="52">
        <v>1.2</v>
      </c>
      <c r="D46" s="52">
        <v>0.8</v>
      </c>
      <c r="E46" s="52">
        <v>2.4</v>
      </c>
      <c r="F46" s="12" t="e">
        <f>F21/#REF!*1000</f>
        <v>#REF!</v>
      </c>
      <c r="G46" s="12" t="e">
        <f>G21/#REF!*1000</f>
        <v>#REF!</v>
      </c>
      <c r="H46" s="12" t="e">
        <f>H21/#REF!*1000</f>
        <v>#REF!</v>
      </c>
      <c r="I46" s="9" t="e">
        <f t="shared" si="1"/>
        <v>#REF!</v>
      </c>
    </row>
    <row r="47" spans="2:9" ht="15" customHeight="1" x14ac:dyDescent="0.35">
      <c r="B47" s="7" t="s">
        <v>15</v>
      </c>
      <c r="C47" s="52">
        <v>-1.5</v>
      </c>
      <c r="D47" s="52">
        <v>-4.5999999999999996</v>
      </c>
      <c r="E47" s="52">
        <v>0.2</v>
      </c>
      <c r="F47" s="12" t="e">
        <f>F22/#REF!*1000</f>
        <v>#REF!</v>
      </c>
      <c r="G47" s="12" t="e">
        <f>G22/#REF!*1000</f>
        <v>#REF!</v>
      </c>
      <c r="H47" s="12" t="e">
        <f>H22/#REF!*1000</f>
        <v>#REF!</v>
      </c>
      <c r="I47" s="9" t="e">
        <f t="shared" si="1"/>
        <v>#REF!</v>
      </c>
    </row>
    <row r="48" spans="2:9" ht="15" customHeight="1" x14ac:dyDescent="0.35">
      <c r="B48" s="7" t="s">
        <v>16</v>
      </c>
      <c r="C48" s="52">
        <v>-3.4</v>
      </c>
      <c r="D48" s="52">
        <v>-4.3</v>
      </c>
      <c r="E48" s="52">
        <v>-3.2</v>
      </c>
      <c r="F48" s="12" t="e">
        <f>F23/#REF!*1000</f>
        <v>#REF!</v>
      </c>
      <c r="G48" s="12" t="e">
        <f>G23/#REF!*1000</f>
        <v>#REF!</v>
      </c>
      <c r="H48" s="12" t="e">
        <f>H23/#REF!*1000</f>
        <v>#REF!</v>
      </c>
      <c r="I48" s="9" t="e">
        <f t="shared" si="1"/>
        <v>#REF!</v>
      </c>
    </row>
    <row r="49" spans="1:10" ht="15" customHeight="1" x14ac:dyDescent="0.35">
      <c r="B49" s="7" t="s">
        <v>17</v>
      </c>
      <c r="C49" s="52">
        <v>-5.2</v>
      </c>
      <c r="D49" s="52">
        <v>-4</v>
      </c>
      <c r="E49" s="52">
        <v>-3.2</v>
      </c>
      <c r="F49" s="12" t="e">
        <f>F24/#REF!*1000</f>
        <v>#REF!</v>
      </c>
      <c r="G49" s="12" t="e">
        <f>G24/#REF!*1000</f>
        <v>#REF!</v>
      </c>
      <c r="H49" s="12" t="e">
        <f>H24/#REF!*1000</f>
        <v>#REF!</v>
      </c>
      <c r="I49" s="9" t="e">
        <f t="shared" si="1"/>
        <v>#REF!</v>
      </c>
    </row>
    <row r="50" spans="1:10" ht="15" customHeight="1" x14ac:dyDescent="0.35">
      <c r="A50" s="21"/>
      <c r="B50" s="22" t="s">
        <v>18</v>
      </c>
      <c r="C50" s="54">
        <v>-4.0999999999999996</v>
      </c>
      <c r="D50" s="54">
        <v>-4.5</v>
      </c>
      <c r="E50" s="54">
        <v>-5.2</v>
      </c>
      <c r="F50" s="20" t="e">
        <f>F25/#REF!*1000</f>
        <v>#REF!</v>
      </c>
      <c r="G50" s="20" t="e">
        <f>G25/#REF!*1000</f>
        <v>#REF!</v>
      </c>
      <c r="H50" s="20" t="e">
        <f>H25/#REF!*1000</f>
        <v>#REF!</v>
      </c>
      <c r="I50" s="9" t="e">
        <f t="shared" si="1"/>
        <v>#REF!</v>
      </c>
      <c r="J50" s="21"/>
    </row>
    <row r="51" spans="1:10" ht="15" customHeight="1" x14ac:dyDescent="0.35">
      <c r="B51" s="26" t="s">
        <v>53</v>
      </c>
      <c r="C51" s="62"/>
      <c r="D51" s="62"/>
      <c r="E51" s="62"/>
      <c r="I51" s="66"/>
    </row>
    <row r="52" spans="1:10" ht="15" customHeight="1" x14ac:dyDescent="0.35">
      <c r="B52" s="7"/>
      <c r="C52" s="7"/>
      <c r="D52" s="7"/>
      <c r="E52" s="7"/>
      <c r="F52" s="13"/>
      <c r="G52" s="13"/>
      <c r="H52" s="13"/>
      <c r="I52" s="13"/>
    </row>
    <row r="53" spans="1:10" ht="15" customHeight="1" x14ac:dyDescent="0.35"/>
    <row r="54" spans="1:10" ht="15" customHeight="1" x14ac:dyDescent="0.35"/>
  </sheetData>
  <mergeCells count="19">
    <mergeCell ref="E27:E28"/>
    <mergeCell ref="A2:B3"/>
    <mergeCell ref="A27:B28"/>
    <mergeCell ref="A1:J1"/>
    <mergeCell ref="J27:J28"/>
    <mergeCell ref="F2:F3"/>
    <mergeCell ref="G2:G3"/>
    <mergeCell ref="H2:H3"/>
    <mergeCell ref="I2:I3"/>
    <mergeCell ref="J2:J3"/>
    <mergeCell ref="F27:F28"/>
    <mergeCell ref="G27:G28"/>
    <mergeCell ref="H27:H28"/>
    <mergeCell ref="I27:I28"/>
    <mergeCell ref="C2:C3"/>
    <mergeCell ref="D2:D3"/>
    <mergeCell ref="E2:E3"/>
    <mergeCell ref="C27:C28"/>
    <mergeCell ref="D27:D28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Normal="100" workbookViewId="0">
      <selection activeCell="L5" sqref="L5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4" s="29" customFormat="1" ht="18" customHeight="1" x14ac:dyDescent="0.4">
      <c r="A1" s="95" t="s">
        <v>123</v>
      </c>
      <c r="B1" s="95"/>
      <c r="C1" s="95"/>
      <c r="D1" s="95"/>
      <c r="E1" s="95"/>
      <c r="F1" s="95"/>
      <c r="G1" s="95"/>
      <c r="H1" s="95"/>
      <c r="I1" s="95"/>
      <c r="J1" s="95"/>
    </row>
    <row r="2" spans="1:14" s="3" customFormat="1" ht="14.25" customHeight="1" x14ac:dyDescent="0.35">
      <c r="A2" s="92" t="s">
        <v>127</v>
      </c>
      <c r="B2" s="92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</row>
    <row r="3" spans="1:14" s="3" customFormat="1" ht="14.25" customHeight="1" x14ac:dyDescent="0.35">
      <c r="A3" s="94"/>
      <c r="B3" s="94"/>
      <c r="C3" s="96"/>
      <c r="D3" s="96"/>
      <c r="E3" s="96"/>
      <c r="F3" s="96"/>
      <c r="G3" s="96"/>
      <c r="H3" s="96"/>
      <c r="I3" s="94"/>
      <c r="J3" s="94"/>
    </row>
    <row r="4" spans="1:14" s="1" customFormat="1" ht="15" customHeight="1" x14ac:dyDescent="0.4">
      <c r="B4" s="4" t="s">
        <v>0</v>
      </c>
      <c r="C4" s="57">
        <v>118999</v>
      </c>
      <c r="D4" s="57" t="s">
        <v>578</v>
      </c>
      <c r="E4" s="57" t="s">
        <v>579</v>
      </c>
      <c r="F4" s="23">
        <f>SUM(F8:F11)</f>
        <v>120141</v>
      </c>
      <c r="G4" s="23">
        <f t="shared" ref="G4:H4" si="0">SUM(G8:G11)</f>
        <v>120656</v>
      </c>
      <c r="H4" s="23">
        <f t="shared" si="0"/>
        <v>121719</v>
      </c>
      <c r="I4" s="5">
        <f>H4-C4</f>
        <v>2720</v>
      </c>
      <c r="J4" s="6">
        <f>I4/C4*100</f>
        <v>2.2857334935587694</v>
      </c>
    </row>
    <row r="5" spans="1:14" s="1" customFormat="1" ht="15" customHeight="1" x14ac:dyDescent="0.4">
      <c r="B5" s="7" t="s">
        <v>20</v>
      </c>
      <c r="C5" s="52">
        <v>257</v>
      </c>
      <c r="D5" s="52">
        <v>590</v>
      </c>
      <c r="E5" s="52">
        <v>605</v>
      </c>
      <c r="F5" s="27">
        <v>-53</v>
      </c>
      <c r="G5" s="27">
        <f>G4-F4</f>
        <v>515</v>
      </c>
      <c r="H5" s="27">
        <f>H4-G4</f>
        <v>1063</v>
      </c>
      <c r="I5" s="8"/>
      <c r="J5" s="9"/>
    </row>
    <row r="6" spans="1:14" s="1" customFormat="1" ht="15" customHeight="1" x14ac:dyDescent="0.4">
      <c r="B6" s="7" t="s">
        <v>21</v>
      </c>
      <c r="C6" s="52">
        <v>0.2</v>
      </c>
      <c r="D6" s="52">
        <v>0.5</v>
      </c>
      <c r="E6" s="52">
        <v>0.5</v>
      </c>
      <c r="F6" s="36">
        <v>-1.0000000000000001E-5</v>
      </c>
      <c r="G6" s="36">
        <f>G5/F4*100</f>
        <v>0.42866298765617072</v>
      </c>
      <c r="H6" s="36">
        <f>H5/G4*100</f>
        <v>0.88101710648455112</v>
      </c>
      <c r="I6" s="8"/>
      <c r="J6" s="9"/>
    </row>
    <row r="7" spans="1:14" s="1" customFormat="1" ht="9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</row>
    <row r="8" spans="1:14" ht="15" customHeight="1" x14ac:dyDescent="0.35">
      <c r="B8" s="7" t="s">
        <v>70</v>
      </c>
      <c r="C8" s="53">
        <v>55391</v>
      </c>
      <c r="D8" s="53" t="s">
        <v>580</v>
      </c>
      <c r="E8" s="53" t="s">
        <v>581</v>
      </c>
      <c r="F8" s="24">
        <v>56731</v>
      </c>
      <c r="G8" s="24">
        <v>57562</v>
      </c>
      <c r="H8" s="24">
        <v>58442</v>
      </c>
      <c r="I8" s="8">
        <f>H8-C8</f>
        <v>3051</v>
      </c>
      <c r="J8" s="9">
        <f>I8/C8*100</f>
        <v>5.508115036738821</v>
      </c>
    </row>
    <row r="9" spans="1:14" ht="15" customHeight="1" x14ac:dyDescent="0.35">
      <c r="B9" s="7" t="s">
        <v>124</v>
      </c>
      <c r="C9" s="52">
        <v>35313</v>
      </c>
      <c r="D9" s="52" t="s">
        <v>582</v>
      </c>
      <c r="E9" s="52" t="s">
        <v>583</v>
      </c>
      <c r="F9" s="24">
        <v>35059</v>
      </c>
      <c r="G9" s="24">
        <v>34875</v>
      </c>
      <c r="H9" s="24">
        <v>35176</v>
      </c>
      <c r="I9" s="8">
        <f t="shared" ref="I9:I11" si="1">H9-C9</f>
        <v>-137</v>
      </c>
      <c r="J9" s="9">
        <f t="shared" ref="J9:J11" si="2">I9/C9*100</f>
        <v>-0.38795910854359583</v>
      </c>
      <c r="M9" s="81"/>
      <c r="N9" s="70"/>
    </row>
    <row r="10" spans="1:14" ht="15" customHeight="1" x14ac:dyDescent="0.35">
      <c r="B10" s="7" t="s">
        <v>125</v>
      </c>
      <c r="C10" s="52">
        <v>14194</v>
      </c>
      <c r="D10" s="52" t="s">
        <v>584</v>
      </c>
      <c r="E10" s="52" t="s">
        <v>585</v>
      </c>
      <c r="F10" s="24">
        <v>13935</v>
      </c>
      <c r="G10" s="24">
        <v>13891</v>
      </c>
      <c r="H10" s="24">
        <v>13902</v>
      </c>
      <c r="I10" s="8">
        <f t="shared" si="1"/>
        <v>-292</v>
      </c>
      <c r="J10" s="9">
        <f t="shared" si="2"/>
        <v>-2.0572072706777513</v>
      </c>
      <c r="M10" s="81"/>
      <c r="N10" s="70"/>
    </row>
    <row r="11" spans="1:14" ht="15" customHeight="1" x14ac:dyDescent="0.35">
      <c r="B11" s="7" t="s">
        <v>126</v>
      </c>
      <c r="C11" s="52">
        <v>14101</v>
      </c>
      <c r="D11" s="52" t="s">
        <v>586</v>
      </c>
      <c r="E11" s="52" t="s">
        <v>587</v>
      </c>
      <c r="F11" s="24">
        <v>14416</v>
      </c>
      <c r="G11" s="24">
        <v>14328</v>
      </c>
      <c r="H11" s="24">
        <v>14199</v>
      </c>
      <c r="I11" s="8">
        <f t="shared" si="1"/>
        <v>98</v>
      </c>
      <c r="J11" s="9">
        <f t="shared" si="2"/>
        <v>0.69498617119353234</v>
      </c>
      <c r="M11" s="81"/>
      <c r="N11" s="70"/>
    </row>
    <row r="12" spans="1:14" x14ac:dyDescent="0.35">
      <c r="M12" s="81"/>
      <c r="N12" s="70"/>
    </row>
    <row r="13" spans="1:14" s="1" customFormat="1" ht="21" customHeight="1" x14ac:dyDescent="0.4">
      <c r="A13" s="92"/>
      <c r="B13" s="92"/>
      <c r="C13" s="90">
        <v>2017</v>
      </c>
      <c r="D13" s="90">
        <v>2018</v>
      </c>
      <c r="E13" s="90">
        <v>2019</v>
      </c>
      <c r="F13" s="90">
        <v>2020</v>
      </c>
      <c r="G13" s="90">
        <v>2021</v>
      </c>
      <c r="H13" s="90">
        <v>2022</v>
      </c>
      <c r="I13" s="92" t="s">
        <v>193</v>
      </c>
      <c r="J13" s="92"/>
      <c r="M13" s="81"/>
      <c r="N13" s="70"/>
    </row>
    <row r="14" spans="1:14" s="1" customFormat="1" ht="21" customHeight="1" x14ac:dyDescent="0.4">
      <c r="A14" s="94"/>
      <c r="B14" s="94"/>
      <c r="C14" s="96"/>
      <c r="D14" s="96"/>
      <c r="E14" s="96"/>
      <c r="F14" s="96"/>
      <c r="G14" s="96"/>
      <c r="H14" s="96"/>
      <c r="I14" s="94"/>
      <c r="J14" s="94"/>
      <c r="M14" s="81"/>
      <c r="N14" s="70"/>
    </row>
    <row r="15" spans="1:14" x14ac:dyDescent="0.35">
      <c r="B15" s="7" t="s">
        <v>70</v>
      </c>
      <c r="C15" s="52">
        <v>46.5</v>
      </c>
      <c r="D15" s="52">
        <v>46.9</v>
      </c>
      <c r="E15" s="52">
        <v>47.1</v>
      </c>
      <c r="F15" s="12">
        <f>F8/F$4*100</f>
        <v>47.220349422761586</v>
      </c>
      <c r="G15" s="12">
        <f t="shared" ref="G15:H15" si="3">G8/G$4*100</f>
        <v>47.707532157538793</v>
      </c>
      <c r="H15" s="12">
        <f t="shared" si="3"/>
        <v>48.013868007459806</v>
      </c>
      <c r="I15" s="9">
        <f>H15-C15</f>
        <v>1.5138680074598057</v>
      </c>
    </row>
    <row r="16" spans="1:14" x14ac:dyDescent="0.35">
      <c r="B16" s="7" t="s">
        <v>124</v>
      </c>
      <c r="C16" s="52">
        <v>29.7</v>
      </c>
      <c r="D16" s="52">
        <v>29.5</v>
      </c>
      <c r="E16" s="52">
        <v>29.4</v>
      </c>
      <c r="F16" s="12">
        <f t="shared" ref="F16:H18" si="4">F9/F$4*100</f>
        <v>29.181545017937253</v>
      </c>
      <c r="G16" s="12">
        <f t="shared" si="4"/>
        <v>28.904488794589579</v>
      </c>
      <c r="H16" s="12">
        <f t="shared" si="4"/>
        <v>28.899350142541429</v>
      </c>
      <c r="I16" s="9">
        <f t="shared" ref="I16:I18" si="5">H16-C16</f>
        <v>-0.80064985745856987</v>
      </c>
    </row>
    <row r="17" spans="1:10" x14ac:dyDescent="0.35">
      <c r="B17" s="7" t="s">
        <v>125</v>
      </c>
      <c r="C17" s="52">
        <v>11.9</v>
      </c>
      <c r="D17" s="52">
        <v>11.8</v>
      </c>
      <c r="E17" s="52">
        <v>11.7</v>
      </c>
      <c r="F17" s="12">
        <f t="shared" si="4"/>
        <v>11.598871326191725</v>
      </c>
      <c r="G17" s="12">
        <f t="shared" si="4"/>
        <v>11.512896167617027</v>
      </c>
      <c r="H17" s="12">
        <f t="shared" si="4"/>
        <v>11.421388608187712</v>
      </c>
      <c r="I17" s="9">
        <f t="shared" si="5"/>
        <v>-0.47861139181228829</v>
      </c>
    </row>
    <row r="18" spans="1:10" x14ac:dyDescent="0.35">
      <c r="B18" s="7" t="s">
        <v>126</v>
      </c>
      <c r="C18" s="52">
        <v>11.8</v>
      </c>
      <c r="D18" s="52">
        <v>11.8</v>
      </c>
      <c r="E18" s="52">
        <v>11.9</v>
      </c>
      <c r="F18" s="12">
        <f t="shared" si="4"/>
        <v>11.99923423310943</v>
      </c>
      <c r="G18" s="12">
        <f t="shared" si="4"/>
        <v>11.87508288025461</v>
      </c>
      <c r="H18" s="12">
        <f t="shared" si="4"/>
        <v>11.665393241811056</v>
      </c>
      <c r="I18" s="9">
        <f t="shared" si="5"/>
        <v>-0.1346067581889443</v>
      </c>
    </row>
    <row r="19" spans="1:10" ht="15" customHeight="1" x14ac:dyDescent="0.35">
      <c r="A19" s="21"/>
      <c r="B19" s="22"/>
      <c r="C19" s="22"/>
      <c r="D19" s="22"/>
      <c r="E19" s="22"/>
      <c r="F19" s="20"/>
      <c r="G19" s="20"/>
      <c r="H19" s="20"/>
      <c r="I19" s="16"/>
      <c r="J19" s="21"/>
    </row>
    <row r="20" spans="1:10" ht="15" customHeight="1" x14ac:dyDescent="0.35">
      <c r="B20" s="26" t="s">
        <v>75</v>
      </c>
      <c r="C20" s="26"/>
      <c r="D20" s="26"/>
      <c r="E20" s="26"/>
      <c r="I20" s="13"/>
    </row>
    <row r="21" spans="1:10" ht="15" customHeight="1" x14ac:dyDescent="0.35">
      <c r="B21" s="7"/>
      <c r="C21" s="7"/>
      <c r="D21" s="7"/>
      <c r="E21" s="7"/>
      <c r="F21" s="13"/>
      <c r="G21" s="13"/>
      <c r="H21" s="13"/>
      <c r="I21" s="13"/>
    </row>
    <row r="22" spans="1:10" ht="15" customHeight="1" x14ac:dyDescent="0.35">
      <c r="B22" s="85"/>
      <c r="C22" s="85"/>
      <c r="D22" s="85"/>
      <c r="E22" s="85"/>
      <c r="F22" s="85"/>
      <c r="G22" s="85"/>
      <c r="H22" s="87"/>
    </row>
    <row r="23" spans="1:10" ht="15" customHeight="1" x14ac:dyDescent="0.35">
      <c r="B23" s="85"/>
      <c r="C23" s="86"/>
      <c r="D23" s="86"/>
      <c r="E23" s="86"/>
      <c r="F23" s="86"/>
      <c r="G23" s="86"/>
      <c r="H23" s="86"/>
    </row>
    <row r="24" spans="1:10" x14ac:dyDescent="0.35">
      <c r="B24" s="85"/>
      <c r="C24" s="86"/>
      <c r="D24" s="86"/>
      <c r="E24" s="86"/>
      <c r="F24" s="86"/>
      <c r="G24" s="86"/>
      <c r="H24" s="86"/>
    </row>
    <row r="25" spans="1:10" x14ac:dyDescent="0.35">
      <c r="B25" s="85"/>
      <c r="C25" s="86"/>
      <c r="D25" s="86"/>
      <c r="E25" s="86"/>
      <c r="F25" s="86"/>
      <c r="G25" s="86"/>
      <c r="H25" s="86"/>
    </row>
    <row r="26" spans="1:10" x14ac:dyDescent="0.35">
      <c r="B26" s="85"/>
      <c r="C26" s="86"/>
      <c r="D26" s="86"/>
      <c r="E26" s="86"/>
      <c r="F26" s="86"/>
      <c r="G26" s="86"/>
      <c r="H26" s="86"/>
    </row>
  </sheetData>
  <mergeCells count="19">
    <mergeCell ref="J13:J14"/>
    <mergeCell ref="A1:J1"/>
    <mergeCell ref="A2:B3"/>
    <mergeCell ref="F2:F3"/>
    <mergeCell ref="G2:G3"/>
    <mergeCell ref="H2:H3"/>
    <mergeCell ref="I2:I3"/>
    <mergeCell ref="J2:J3"/>
    <mergeCell ref="A13:B14"/>
    <mergeCell ref="F13:F14"/>
    <mergeCell ref="G13:G14"/>
    <mergeCell ref="H13:H14"/>
    <mergeCell ref="I13:I14"/>
    <mergeCell ref="C2:C3"/>
    <mergeCell ref="D2:D3"/>
    <mergeCell ref="E2:E3"/>
    <mergeCell ref="C13:C14"/>
    <mergeCell ref="D13:D14"/>
    <mergeCell ref="E13:E14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Normal="100" workbookViewId="0">
      <selection activeCell="H35" sqref="H35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0" s="29" customFormat="1" ht="18" customHeight="1" x14ac:dyDescent="0.4">
      <c r="A1" s="95" t="s">
        <v>69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3" customFormat="1" ht="14.25" customHeight="1" x14ac:dyDescent="0.35">
      <c r="A2" s="92" t="s">
        <v>71</v>
      </c>
      <c r="B2" s="92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</row>
    <row r="3" spans="1:10" s="3" customFormat="1" ht="14.25" customHeight="1" x14ac:dyDescent="0.35">
      <c r="A3" s="94"/>
      <c r="B3" s="94"/>
      <c r="C3" s="91"/>
      <c r="D3" s="91"/>
      <c r="E3" s="91"/>
      <c r="F3" s="96"/>
      <c r="G3" s="96"/>
      <c r="H3" s="96"/>
      <c r="I3" s="94"/>
      <c r="J3" s="94"/>
    </row>
    <row r="4" spans="1:10" s="1" customFormat="1" ht="15" customHeight="1" x14ac:dyDescent="0.4">
      <c r="B4" s="4" t="s">
        <v>0</v>
      </c>
      <c r="C4" s="56">
        <v>55391</v>
      </c>
      <c r="D4" s="56" t="s">
        <v>580</v>
      </c>
      <c r="E4" s="56" t="s">
        <v>581</v>
      </c>
      <c r="F4" s="23" t="e">
        <f>SUM(F8:F27)</f>
        <v>#REF!</v>
      </c>
      <c r="G4" s="23" t="e">
        <f>SUM(G8:G27)</f>
        <v>#REF!</v>
      </c>
      <c r="H4" s="23" t="e">
        <f>SUM(H8:H27)</f>
        <v>#REF!</v>
      </c>
      <c r="I4" s="5" t="e">
        <f>H4-C4</f>
        <v>#REF!</v>
      </c>
      <c r="J4" s="6" t="e">
        <f>I4/C4*100</f>
        <v>#REF!</v>
      </c>
    </row>
    <row r="5" spans="1:10" s="1" customFormat="1" ht="15" customHeight="1" x14ac:dyDescent="0.4">
      <c r="B5" s="7" t="s">
        <v>20</v>
      </c>
      <c r="C5" s="52">
        <v>468</v>
      </c>
      <c r="D5" s="52">
        <v>690</v>
      </c>
      <c r="E5" s="52">
        <v>530</v>
      </c>
      <c r="F5" s="27">
        <v>120</v>
      </c>
      <c r="G5" s="27" t="e">
        <f>G4-F4</f>
        <v>#REF!</v>
      </c>
      <c r="H5" s="27" t="e">
        <f>H4-G4</f>
        <v>#REF!</v>
      </c>
      <c r="I5" s="8"/>
      <c r="J5" s="9"/>
    </row>
    <row r="6" spans="1:10" s="1" customFormat="1" ht="15" customHeight="1" x14ac:dyDescent="0.4">
      <c r="B6" s="7" t="s">
        <v>21</v>
      </c>
      <c r="C6" s="52">
        <v>0.9</v>
      </c>
      <c r="D6" s="52">
        <v>1.2</v>
      </c>
      <c r="E6" s="52">
        <v>0.9</v>
      </c>
      <c r="F6" s="36">
        <v>0.2</v>
      </c>
      <c r="G6" s="36" t="e">
        <f>G5/F4*100</f>
        <v>#REF!</v>
      </c>
      <c r="H6" s="36" t="e">
        <f>H5/G4*100</f>
        <v>#REF!</v>
      </c>
      <c r="I6" s="8"/>
      <c r="J6" s="9"/>
    </row>
    <row r="7" spans="1:10" s="1" customFormat="1" ht="9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</row>
    <row r="8" spans="1:10" ht="15" customHeight="1" x14ac:dyDescent="0.35">
      <c r="B8" s="7" t="s">
        <v>1</v>
      </c>
      <c r="C8" s="53">
        <v>10879</v>
      </c>
      <c r="D8" s="53" t="s">
        <v>588</v>
      </c>
      <c r="E8" s="53" t="s">
        <v>589</v>
      </c>
      <c r="F8" s="24" t="e">
        <f>#REF!</f>
        <v>#REF!</v>
      </c>
      <c r="G8" s="24" t="e">
        <f>#REF!</f>
        <v>#REF!</v>
      </c>
      <c r="H8" s="24" t="e">
        <f>#REF!</f>
        <v>#REF!</v>
      </c>
      <c r="I8" s="8" t="e">
        <f>H8-C8</f>
        <v>#REF!</v>
      </c>
      <c r="J8" s="9" t="e">
        <f>I8/C8*100</f>
        <v>#REF!</v>
      </c>
    </row>
    <row r="9" spans="1:10" ht="15" customHeight="1" x14ac:dyDescent="0.35">
      <c r="B9" s="7" t="s">
        <v>2</v>
      </c>
      <c r="C9" s="52">
        <v>2113</v>
      </c>
      <c r="D9" s="52" t="s">
        <v>590</v>
      </c>
      <c r="E9" s="52" t="s">
        <v>591</v>
      </c>
      <c r="F9" s="24" t="e">
        <f>#REF!</f>
        <v>#REF!</v>
      </c>
      <c r="G9" s="24" t="e">
        <f>#REF!</f>
        <v>#REF!</v>
      </c>
      <c r="H9" s="24" t="e">
        <f>#REF!</f>
        <v>#REF!</v>
      </c>
      <c r="I9" s="8" t="e">
        <f t="shared" ref="I9:I27" si="0">H9-C9</f>
        <v>#REF!</v>
      </c>
      <c r="J9" s="9" t="e">
        <f t="shared" ref="J9:J26" si="1">I9/C9*100</f>
        <v>#REF!</v>
      </c>
    </row>
    <row r="10" spans="1:10" ht="15" customHeight="1" x14ac:dyDescent="0.35">
      <c r="B10" s="7" t="s">
        <v>3</v>
      </c>
      <c r="C10" s="52">
        <v>4006</v>
      </c>
      <c r="D10" s="52" t="s">
        <v>592</v>
      </c>
      <c r="E10" s="52" t="s">
        <v>593</v>
      </c>
      <c r="F10" s="24" t="e">
        <f>#REF!</f>
        <v>#REF!</v>
      </c>
      <c r="G10" s="24" t="e">
        <f>#REF!</f>
        <v>#REF!</v>
      </c>
      <c r="H10" s="24" t="e">
        <f>#REF!</f>
        <v>#REF!</v>
      </c>
      <c r="I10" s="8" t="e">
        <f t="shared" si="0"/>
        <v>#REF!</v>
      </c>
      <c r="J10" s="9" t="e">
        <f t="shared" si="1"/>
        <v>#REF!</v>
      </c>
    </row>
    <row r="11" spans="1:10" ht="15" customHeight="1" x14ac:dyDescent="0.35">
      <c r="B11" s="7" t="s">
        <v>4</v>
      </c>
      <c r="C11" s="52">
        <v>7498</v>
      </c>
      <c r="D11" s="52" t="s">
        <v>594</v>
      </c>
      <c r="E11" s="52" t="s">
        <v>595</v>
      </c>
      <c r="F11" s="24" t="e">
        <f>#REF!</f>
        <v>#REF!</v>
      </c>
      <c r="G11" s="24" t="e">
        <f>#REF!</f>
        <v>#REF!</v>
      </c>
      <c r="H11" s="24" t="e">
        <f>#REF!</f>
        <v>#REF!</v>
      </c>
      <c r="I11" s="8" t="e">
        <f t="shared" si="0"/>
        <v>#REF!</v>
      </c>
      <c r="J11" s="9" t="e">
        <f t="shared" si="1"/>
        <v>#REF!</v>
      </c>
    </row>
    <row r="12" spans="1:10" ht="15" customHeight="1" x14ac:dyDescent="0.35">
      <c r="B12" s="7" t="s">
        <v>5</v>
      </c>
      <c r="C12" s="52">
        <v>4235</v>
      </c>
      <c r="D12" s="52" t="s">
        <v>596</v>
      </c>
      <c r="E12" s="52" t="s">
        <v>597</v>
      </c>
      <c r="F12" s="24" t="e">
        <f>#REF!</f>
        <v>#REF!</v>
      </c>
      <c r="G12" s="24" t="e">
        <f>#REF!</f>
        <v>#REF!</v>
      </c>
      <c r="H12" s="24" t="e">
        <f>#REF!</f>
        <v>#REF!</v>
      </c>
      <c r="I12" s="8" t="e">
        <f t="shared" si="0"/>
        <v>#REF!</v>
      </c>
      <c r="J12" s="9" t="e">
        <f t="shared" si="1"/>
        <v>#REF!</v>
      </c>
    </row>
    <row r="13" spans="1:10" ht="15" customHeight="1" x14ac:dyDescent="0.35">
      <c r="B13" s="7" t="s">
        <v>6</v>
      </c>
      <c r="C13" s="52">
        <v>1203</v>
      </c>
      <c r="D13" s="52" t="s">
        <v>598</v>
      </c>
      <c r="E13" s="52" t="s">
        <v>599</v>
      </c>
      <c r="F13" s="24" t="e">
        <f>#REF!</f>
        <v>#REF!</v>
      </c>
      <c r="G13" s="24" t="e">
        <f>#REF!</f>
        <v>#REF!</v>
      </c>
      <c r="H13" s="24" t="e">
        <f>#REF!</f>
        <v>#REF!</v>
      </c>
      <c r="I13" s="8" t="e">
        <f t="shared" si="0"/>
        <v>#REF!</v>
      </c>
      <c r="J13" s="9" t="e">
        <f t="shared" si="1"/>
        <v>#REF!</v>
      </c>
    </row>
    <row r="14" spans="1:10" ht="15" customHeight="1" x14ac:dyDescent="0.35">
      <c r="B14" s="7" t="s">
        <v>7</v>
      </c>
      <c r="C14" s="52">
        <v>529</v>
      </c>
      <c r="D14" s="52">
        <v>526</v>
      </c>
      <c r="E14" s="52">
        <v>532</v>
      </c>
      <c r="F14" s="24" t="e">
        <f>#REF!</f>
        <v>#REF!</v>
      </c>
      <c r="G14" s="24" t="e">
        <f>#REF!</f>
        <v>#REF!</v>
      </c>
      <c r="H14" s="24" t="e">
        <f>#REF!</f>
        <v>#REF!</v>
      </c>
      <c r="I14" s="8" t="e">
        <f t="shared" si="0"/>
        <v>#REF!</v>
      </c>
      <c r="J14" s="9" t="e">
        <f t="shared" si="1"/>
        <v>#REF!</v>
      </c>
    </row>
    <row r="15" spans="1:10" ht="15" customHeight="1" x14ac:dyDescent="0.35">
      <c r="B15" s="7" t="s">
        <v>8</v>
      </c>
      <c r="C15" s="52">
        <v>1101</v>
      </c>
      <c r="D15" s="52" t="s">
        <v>600</v>
      </c>
      <c r="E15" s="52" t="s">
        <v>601</v>
      </c>
      <c r="F15" s="24" t="e">
        <f>#REF!</f>
        <v>#REF!</v>
      </c>
      <c r="G15" s="24" t="e">
        <f>#REF!</f>
        <v>#REF!</v>
      </c>
      <c r="H15" s="24" t="e">
        <f>#REF!</f>
        <v>#REF!</v>
      </c>
      <c r="I15" s="8" t="e">
        <f t="shared" si="0"/>
        <v>#REF!</v>
      </c>
      <c r="J15" s="9" t="e">
        <f t="shared" si="1"/>
        <v>#REF!</v>
      </c>
    </row>
    <row r="16" spans="1:10" ht="15" customHeight="1" x14ac:dyDescent="0.35">
      <c r="B16" s="7" t="s">
        <v>9</v>
      </c>
      <c r="C16" s="52">
        <v>69</v>
      </c>
      <c r="D16" s="52">
        <v>73</v>
      </c>
      <c r="E16" s="52">
        <v>73</v>
      </c>
      <c r="F16" s="24" t="e">
        <f>#REF!</f>
        <v>#REF!</v>
      </c>
      <c r="G16" s="24" t="e">
        <f>#REF!</f>
        <v>#REF!</v>
      </c>
      <c r="H16" s="24" t="e">
        <f>#REF!</f>
        <v>#REF!</v>
      </c>
      <c r="I16" s="8" t="e">
        <f t="shared" si="0"/>
        <v>#REF!</v>
      </c>
      <c r="J16" s="9" t="e">
        <f t="shared" si="1"/>
        <v>#REF!</v>
      </c>
    </row>
    <row r="17" spans="1:11" ht="15" customHeight="1" x14ac:dyDescent="0.35">
      <c r="B17" s="7" t="s">
        <v>10</v>
      </c>
      <c r="C17" s="52">
        <v>816</v>
      </c>
      <c r="D17" s="52">
        <v>833</v>
      </c>
      <c r="E17" s="52">
        <v>828</v>
      </c>
      <c r="F17" s="24" t="e">
        <f>#REF!</f>
        <v>#REF!</v>
      </c>
      <c r="G17" s="24" t="e">
        <f>#REF!</f>
        <v>#REF!</v>
      </c>
      <c r="H17" s="24" t="e">
        <f>#REF!</f>
        <v>#REF!</v>
      </c>
      <c r="I17" s="8" t="e">
        <f t="shared" si="0"/>
        <v>#REF!</v>
      </c>
      <c r="J17" s="9" t="e">
        <f t="shared" si="1"/>
        <v>#REF!</v>
      </c>
    </row>
    <row r="18" spans="1:11" ht="15" customHeight="1" x14ac:dyDescent="0.35">
      <c r="B18" s="7" t="s">
        <v>11</v>
      </c>
      <c r="C18" s="52">
        <v>629</v>
      </c>
      <c r="D18" s="52">
        <v>664</v>
      </c>
      <c r="E18" s="52">
        <v>654</v>
      </c>
      <c r="F18" s="24" t="e">
        <f>#REF!</f>
        <v>#REF!</v>
      </c>
      <c r="G18" s="24" t="e">
        <f>#REF!</f>
        <v>#REF!</v>
      </c>
      <c r="H18" s="24" t="e">
        <f>#REF!</f>
        <v>#REF!</v>
      </c>
      <c r="I18" s="8" t="e">
        <f t="shared" si="0"/>
        <v>#REF!</v>
      </c>
      <c r="J18" s="9" t="e">
        <f t="shared" si="1"/>
        <v>#REF!</v>
      </c>
    </row>
    <row r="19" spans="1:11" ht="15" customHeight="1" x14ac:dyDescent="0.35">
      <c r="B19" s="7" t="s">
        <v>12</v>
      </c>
      <c r="C19" s="52">
        <v>1322</v>
      </c>
      <c r="D19" s="52" t="s">
        <v>602</v>
      </c>
      <c r="E19" s="52" t="s">
        <v>304</v>
      </c>
      <c r="F19" s="24" t="e">
        <f>#REF!</f>
        <v>#REF!</v>
      </c>
      <c r="G19" s="24" t="e">
        <f>#REF!</f>
        <v>#REF!</v>
      </c>
      <c r="H19" s="24" t="e">
        <f>#REF!</f>
        <v>#REF!</v>
      </c>
      <c r="I19" s="8" t="e">
        <f t="shared" si="0"/>
        <v>#REF!</v>
      </c>
      <c r="J19" s="9" t="e">
        <f t="shared" si="1"/>
        <v>#REF!</v>
      </c>
    </row>
    <row r="20" spans="1:11" ht="15" customHeight="1" x14ac:dyDescent="0.35">
      <c r="B20" s="7" t="s">
        <v>24</v>
      </c>
      <c r="C20" s="52">
        <v>5007</v>
      </c>
      <c r="D20" s="52" t="s">
        <v>603</v>
      </c>
      <c r="E20" s="52" t="s">
        <v>604</v>
      </c>
      <c r="F20" s="24" t="e">
        <f>#REF!</f>
        <v>#REF!</v>
      </c>
      <c r="G20" s="24" t="e">
        <f>#REF!</f>
        <v>#REF!</v>
      </c>
      <c r="H20" s="24" t="e">
        <f>#REF!</f>
        <v>#REF!</v>
      </c>
      <c r="I20" s="8" t="e">
        <f t="shared" si="0"/>
        <v>#REF!</v>
      </c>
      <c r="J20" s="9" t="e">
        <f t="shared" si="1"/>
        <v>#REF!</v>
      </c>
    </row>
    <row r="21" spans="1:11" ht="15" customHeight="1" x14ac:dyDescent="0.35">
      <c r="B21" s="7" t="s">
        <v>13</v>
      </c>
      <c r="C21" s="52">
        <v>1456</v>
      </c>
      <c r="D21" s="52" t="s">
        <v>605</v>
      </c>
      <c r="E21" s="52" t="s">
        <v>606</v>
      </c>
      <c r="F21" s="24" t="e">
        <f>#REF!</f>
        <v>#REF!</v>
      </c>
      <c r="G21" s="24" t="e">
        <f>#REF!</f>
        <v>#REF!</v>
      </c>
      <c r="H21" s="24" t="e">
        <f>#REF!</f>
        <v>#REF!</v>
      </c>
      <c r="I21" s="8" t="e">
        <f t="shared" si="0"/>
        <v>#REF!</v>
      </c>
      <c r="J21" s="9" t="e">
        <f t="shared" si="1"/>
        <v>#REF!</v>
      </c>
    </row>
    <row r="22" spans="1:11" ht="15" customHeight="1" x14ac:dyDescent="0.35">
      <c r="B22" s="7" t="s">
        <v>14</v>
      </c>
      <c r="C22" s="52">
        <v>348</v>
      </c>
      <c r="D22" s="52">
        <v>350</v>
      </c>
      <c r="E22" s="52">
        <v>385</v>
      </c>
      <c r="F22" s="24" t="e">
        <f>#REF!</f>
        <v>#REF!</v>
      </c>
      <c r="G22" s="24" t="e">
        <f>#REF!</f>
        <v>#REF!</v>
      </c>
      <c r="H22" s="24" t="e">
        <f>#REF!</f>
        <v>#REF!</v>
      </c>
      <c r="I22" s="8" t="e">
        <f t="shared" si="0"/>
        <v>#REF!</v>
      </c>
      <c r="J22" s="9" t="e">
        <f t="shared" si="1"/>
        <v>#REF!</v>
      </c>
    </row>
    <row r="23" spans="1:11" ht="15" customHeight="1" x14ac:dyDescent="0.35">
      <c r="B23" s="7" t="s">
        <v>15</v>
      </c>
      <c r="C23" s="52">
        <v>2299</v>
      </c>
      <c r="D23" s="52" t="s">
        <v>607</v>
      </c>
      <c r="E23" s="52" t="s">
        <v>608</v>
      </c>
      <c r="F23" s="24" t="e">
        <f>#REF!</f>
        <v>#REF!</v>
      </c>
      <c r="G23" s="24" t="e">
        <f>#REF!</f>
        <v>#REF!</v>
      </c>
      <c r="H23" s="24" t="e">
        <f>#REF!</f>
        <v>#REF!</v>
      </c>
      <c r="I23" s="8" t="e">
        <f t="shared" si="0"/>
        <v>#REF!</v>
      </c>
      <c r="J23" s="9" t="e">
        <f t="shared" si="1"/>
        <v>#REF!</v>
      </c>
    </row>
    <row r="24" spans="1:11" ht="15" customHeight="1" x14ac:dyDescent="0.35">
      <c r="B24" s="7" t="s">
        <v>16</v>
      </c>
      <c r="C24" s="52">
        <v>5112</v>
      </c>
      <c r="D24" s="52" t="s">
        <v>609</v>
      </c>
      <c r="E24" s="52" t="s">
        <v>610</v>
      </c>
      <c r="F24" s="24" t="e">
        <f>#REF!</f>
        <v>#REF!</v>
      </c>
      <c r="G24" s="24" t="e">
        <f>#REF!</f>
        <v>#REF!</v>
      </c>
      <c r="H24" s="24" t="e">
        <f>#REF!</f>
        <v>#REF!</v>
      </c>
      <c r="I24" s="8" t="e">
        <f t="shared" si="0"/>
        <v>#REF!</v>
      </c>
      <c r="J24" s="9" t="e">
        <f t="shared" si="1"/>
        <v>#REF!</v>
      </c>
    </row>
    <row r="25" spans="1:11" ht="15" customHeight="1" x14ac:dyDescent="0.35">
      <c r="B25" s="7" t="s">
        <v>17</v>
      </c>
      <c r="C25" s="52">
        <v>3928</v>
      </c>
      <c r="D25" s="52" t="s">
        <v>611</v>
      </c>
      <c r="E25" s="52" t="s">
        <v>612</v>
      </c>
      <c r="F25" s="24" t="e">
        <f>#REF!</f>
        <v>#REF!</v>
      </c>
      <c r="G25" s="24" t="e">
        <f>#REF!</f>
        <v>#REF!</v>
      </c>
      <c r="H25" s="24" t="e">
        <f>#REF!</f>
        <v>#REF!</v>
      </c>
      <c r="I25" s="8" t="e">
        <f t="shared" si="0"/>
        <v>#REF!</v>
      </c>
      <c r="J25" s="9" t="e">
        <f t="shared" si="1"/>
        <v>#REF!</v>
      </c>
    </row>
    <row r="26" spans="1:11" ht="15" customHeight="1" x14ac:dyDescent="0.35">
      <c r="B26" s="7" t="s">
        <v>18</v>
      </c>
      <c r="C26" s="52">
        <v>2835</v>
      </c>
      <c r="D26" s="52" t="s">
        <v>613</v>
      </c>
      <c r="E26" s="52" t="s">
        <v>614</v>
      </c>
      <c r="F26" s="24" t="e">
        <f>#REF!</f>
        <v>#REF!</v>
      </c>
      <c r="G26" s="24" t="e">
        <f>#REF!</f>
        <v>#REF!</v>
      </c>
      <c r="H26" s="24" t="e">
        <f>#REF!</f>
        <v>#REF!</v>
      </c>
      <c r="I26" s="8" t="e">
        <f t="shared" si="0"/>
        <v>#REF!</v>
      </c>
      <c r="J26" s="9" t="e">
        <f t="shared" si="1"/>
        <v>#REF!</v>
      </c>
    </row>
    <row r="27" spans="1:11" ht="15" customHeight="1" x14ac:dyDescent="0.35">
      <c r="B27" s="7" t="s">
        <v>19</v>
      </c>
      <c r="C27" s="52">
        <v>6</v>
      </c>
      <c r="D27" s="52">
        <v>23</v>
      </c>
      <c r="E27" s="52">
        <v>10</v>
      </c>
      <c r="F27" s="24" t="e">
        <f>#REF!</f>
        <v>#REF!</v>
      </c>
      <c r="G27" s="24" t="e">
        <f>#REF!</f>
        <v>#REF!</v>
      </c>
      <c r="H27" s="25">
        <v>0</v>
      </c>
      <c r="I27" s="8">
        <f t="shared" si="0"/>
        <v>-6</v>
      </c>
      <c r="J27" s="9"/>
    </row>
    <row r="28" spans="1:11" ht="6" customHeight="1" x14ac:dyDescent="0.35"/>
    <row r="29" spans="1:11" s="1" customFormat="1" ht="21" customHeight="1" x14ac:dyDescent="0.4">
      <c r="A29" s="92" t="s">
        <v>72</v>
      </c>
      <c r="B29" s="92"/>
      <c r="C29" s="90">
        <v>2017</v>
      </c>
      <c r="D29" s="90">
        <v>2018</v>
      </c>
      <c r="E29" s="90">
        <v>2019</v>
      </c>
      <c r="F29" s="90">
        <v>2020</v>
      </c>
      <c r="G29" s="90">
        <v>2021</v>
      </c>
      <c r="H29" s="90">
        <v>2022</v>
      </c>
      <c r="I29" s="92" t="s">
        <v>193</v>
      </c>
      <c r="J29" s="92"/>
    </row>
    <row r="30" spans="1:11" s="1" customFormat="1" ht="21" customHeight="1" x14ac:dyDescent="0.4">
      <c r="A30" s="94"/>
      <c r="B30" s="94"/>
      <c r="C30" s="91"/>
      <c r="D30" s="91"/>
      <c r="E30" s="91"/>
      <c r="F30" s="96"/>
      <c r="G30" s="96"/>
      <c r="H30" s="96"/>
      <c r="I30" s="94"/>
      <c r="J30" s="94"/>
    </row>
    <row r="31" spans="1:11" s="1" customFormat="1" ht="15" customHeight="1" x14ac:dyDescent="0.4">
      <c r="B31" s="4" t="s">
        <v>0</v>
      </c>
      <c r="C31" s="56">
        <v>46.5</v>
      </c>
      <c r="D31" s="56">
        <v>46.9</v>
      </c>
      <c r="E31" s="56">
        <v>47.1</v>
      </c>
      <c r="F31" s="31" t="e">
        <f>#REF!/#REF!*100</f>
        <v>#REF!</v>
      </c>
      <c r="G31" s="31" t="e">
        <f>#REF!/#REF!*100</f>
        <v>#REF!</v>
      </c>
      <c r="H31" s="31" t="e">
        <f>#REF!/#REF!*100</f>
        <v>#REF!</v>
      </c>
      <c r="I31" s="6" t="e">
        <f>H31-C31</f>
        <v>#REF!</v>
      </c>
      <c r="K31" s="39"/>
    </row>
    <row r="32" spans="1:11" ht="15" customHeight="1" x14ac:dyDescent="0.35">
      <c r="B32" s="7" t="s">
        <v>20</v>
      </c>
      <c r="C32" s="97">
        <v>0.2</v>
      </c>
      <c r="D32" s="97">
        <v>0.4</v>
      </c>
      <c r="E32" s="97">
        <v>0.2</v>
      </c>
      <c r="F32" s="102">
        <v>0.1</v>
      </c>
      <c r="G32" s="102" t="e">
        <f>G31-F31</f>
        <v>#REF!</v>
      </c>
      <c r="H32" s="102" t="e">
        <f>H31-G31</f>
        <v>#REF!</v>
      </c>
      <c r="I32" s="9"/>
    </row>
    <row r="33" spans="1:10" ht="15" customHeight="1" x14ac:dyDescent="0.35">
      <c r="B33" s="7" t="s">
        <v>73</v>
      </c>
      <c r="C33" s="100"/>
      <c r="D33" s="100"/>
      <c r="E33" s="100"/>
      <c r="F33" s="102"/>
      <c r="G33" s="102"/>
      <c r="H33" s="102"/>
      <c r="I33" s="9"/>
    </row>
    <row r="34" spans="1:10" ht="15" customHeight="1" x14ac:dyDescent="0.35">
      <c r="A34" s="21"/>
      <c r="B34" s="22"/>
      <c r="C34" s="22"/>
      <c r="D34" s="22"/>
      <c r="E34" s="22"/>
      <c r="F34" s="20"/>
      <c r="G34" s="20"/>
      <c r="H34" s="20"/>
      <c r="I34" s="16"/>
      <c r="J34" s="21"/>
    </row>
    <row r="35" spans="1:10" ht="15" customHeight="1" x14ac:dyDescent="0.35">
      <c r="B35" s="7" t="s">
        <v>1</v>
      </c>
      <c r="C35" s="53">
        <v>60.4</v>
      </c>
      <c r="D35" s="53">
        <v>60.5</v>
      </c>
      <c r="E35" s="53">
        <v>59.8</v>
      </c>
      <c r="F35" s="12" t="e">
        <f>#REF!/#REF!*100</f>
        <v>#REF!</v>
      </c>
      <c r="G35" s="12" t="e">
        <f>#REF!/#REF!*100</f>
        <v>#REF!</v>
      </c>
      <c r="H35" s="12" t="e">
        <f>#REF!/#REF!*100</f>
        <v>#REF!</v>
      </c>
      <c r="I35" s="9" t="e">
        <f>H35-C35</f>
        <v>#REF!</v>
      </c>
    </row>
    <row r="36" spans="1:10" ht="15" customHeight="1" x14ac:dyDescent="0.35">
      <c r="B36" s="7" t="s">
        <v>2</v>
      </c>
      <c r="C36" s="52">
        <v>43.4</v>
      </c>
      <c r="D36" s="52">
        <v>44.1</v>
      </c>
      <c r="E36" s="52">
        <v>44.4</v>
      </c>
      <c r="F36" s="12" t="e">
        <f>#REF!/#REF!*100</f>
        <v>#REF!</v>
      </c>
      <c r="G36" s="12" t="e">
        <f>#REF!/#REF!*100</f>
        <v>#REF!</v>
      </c>
      <c r="H36" s="12" t="e">
        <f>#REF!/#REF!*100</f>
        <v>#REF!</v>
      </c>
      <c r="I36" s="9" t="e">
        <f t="shared" ref="I36:I53" si="2">H36-C36</f>
        <v>#REF!</v>
      </c>
    </row>
    <row r="37" spans="1:10" ht="15" customHeight="1" x14ac:dyDescent="0.35">
      <c r="B37" s="7" t="s">
        <v>3</v>
      </c>
      <c r="C37" s="52">
        <v>45.8</v>
      </c>
      <c r="D37" s="52">
        <v>46.1</v>
      </c>
      <c r="E37" s="52">
        <v>46.1</v>
      </c>
      <c r="F37" s="12" t="e">
        <f>#REF!/#REF!*100</f>
        <v>#REF!</v>
      </c>
      <c r="G37" s="12" t="e">
        <f>#REF!/#REF!*100</f>
        <v>#REF!</v>
      </c>
      <c r="H37" s="12" t="e">
        <f>#REF!/#REF!*100</f>
        <v>#REF!</v>
      </c>
      <c r="I37" s="9" t="e">
        <f t="shared" si="2"/>
        <v>#REF!</v>
      </c>
    </row>
    <row r="38" spans="1:10" ht="15" customHeight="1" x14ac:dyDescent="0.35">
      <c r="B38" s="7" t="s">
        <v>4</v>
      </c>
      <c r="C38" s="52">
        <v>58.3</v>
      </c>
      <c r="D38" s="52">
        <v>58.2</v>
      </c>
      <c r="E38" s="52">
        <v>58.7</v>
      </c>
      <c r="F38" s="12" t="e">
        <f>#REF!/#REF!*100</f>
        <v>#REF!</v>
      </c>
      <c r="G38" s="12" t="e">
        <f>#REF!/#REF!*100</f>
        <v>#REF!</v>
      </c>
      <c r="H38" s="12" t="e">
        <f>#REF!/#REF!*100</f>
        <v>#REF!</v>
      </c>
      <c r="I38" s="9" t="e">
        <f t="shared" si="2"/>
        <v>#REF!</v>
      </c>
    </row>
    <row r="39" spans="1:10" ht="15" customHeight="1" x14ac:dyDescent="0.35">
      <c r="B39" s="7" t="s">
        <v>5</v>
      </c>
      <c r="C39" s="52">
        <v>50.6</v>
      </c>
      <c r="D39" s="52">
        <v>50.8</v>
      </c>
      <c r="E39" s="52">
        <v>52.4</v>
      </c>
      <c r="F39" s="12" t="e">
        <f>#REF!/#REF!*100</f>
        <v>#REF!</v>
      </c>
      <c r="G39" s="12" t="e">
        <f>#REF!/#REF!*100</f>
        <v>#REF!</v>
      </c>
      <c r="H39" s="12" t="e">
        <f>#REF!/#REF!*100</f>
        <v>#REF!</v>
      </c>
      <c r="I39" s="9" t="e">
        <f t="shared" si="2"/>
        <v>#REF!</v>
      </c>
    </row>
    <row r="40" spans="1:10" ht="15" customHeight="1" x14ac:dyDescent="0.35">
      <c r="B40" s="7" t="s">
        <v>6</v>
      </c>
      <c r="C40" s="52">
        <v>37</v>
      </c>
      <c r="D40" s="52">
        <v>36.9</v>
      </c>
      <c r="E40" s="52">
        <v>36.799999999999997</v>
      </c>
      <c r="F40" s="12" t="e">
        <f>#REF!/#REF!*100</f>
        <v>#REF!</v>
      </c>
      <c r="G40" s="12" t="e">
        <f>#REF!/#REF!*100</f>
        <v>#REF!</v>
      </c>
      <c r="H40" s="12" t="e">
        <f>#REF!/#REF!*100</f>
        <v>#REF!</v>
      </c>
      <c r="I40" s="9" t="e">
        <f t="shared" si="2"/>
        <v>#REF!</v>
      </c>
    </row>
    <row r="41" spans="1:10" ht="15" customHeight="1" x14ac:dyDescent="0.35">
      <c r="B41" s="7" t="s">
        <v>7</v>
      </c>
      <c r="C41" s="52">
        <v>32</v>
      </c>
      <c r="D41" s="52">
        <v>31.7</v>
      </c>
      <c r="E41" s="52">
        <v>31.9</v>
      </c>
      <c r="F41" s="12" t="e">
        <f>#REF!/#REF!*100</f>
        <v>#REF!</v>
      </c>
      <c r="G41" s="12" t="e">
        <f>#REF!/#REF!*100</f>
        <v>#REF!</v>
      </c>
      <c r="H41" s="12" t="e">
        <f>#REF!/#REF!*100</f>
        <v>#REF!</v>
      </c>
      <c r="I41" s="9" t="e">
        <f t="shared" si="2"/>
        <v>#REF!</v>
      </c>
    </row>
    <row r="42" spans="1:10" ht="15" customHeight="1" x14ac:dyDescent="0.35">
      <c r="B42" s="7" t="s">
        <v>8</v>
      </c>
      <c r="C42" s="52">
        <v>35.799999999999997</v>
      </c>
      <c r="D42" s="52">
        <v>35.700000000000003</v>
      </c>
      <c r="E42" s="52">
        <v>35.6</v>
      </c>
      <c r="F42" s="12" t="e">
        <f>#REF!/#REF!*100</f>
        <v>#REF!</v>
      </c>
      <c r="G42" s="12" t="e">
        <f>#REF!/#REF!*100</f>
        <v>#REF!</v>
      </c>
      <c r="H42" s="12" t="e">
        <f>#REF!/#REF!*100</f>
        <v>#REF!</v>
      </c>
      <c r="I42" s="9" t="e">
        <f t="shared" si="2"/>
        <v>#REF!</v>
      </c>
    </row>
    <row r="43" spans="1:10" ht="15" customHeight="1" x14ac:dyDescent="0.35">
      <c r="B43" s="7" t="s">
        <v>9</v>
      </c>
      <c r="C43" s="52">
        <v>29.7</v>
      </c>
      <c r="D43" s="52">
        <v>32</v>
      </c>
      <c r="E43" s="52">
        <v>32.200000000000003</v>
      </c>
      <c r="F43" s="12" t="e">
        <f>#REF!/#REF!*100</f>
        <v>#REF!</v>
      </c>
      <c r="G43" s="12" t="e">
        <f>#REF!/#REF!*100</f>
        <v>#REF!</v>
      </c>
      <c r="H43" s="12" t="e">
        <f>#REF!/#REF!*100</f>
        <v>#REF!</v>
      </c>
      <c r="I43" s="9" t="e">
        <f t="shared" si="2"/>
        <v>#REF!</v>
      </c>
    </row>
    <row r="44" spans="1:10" ht="15" customHeight="1" x14ac:dyDescent="0.35">
      <c r="B44" s="7" t="s">
        <v>10</v>
      </c>
      <c r="C44" s="52">
        <v>37.6</v>
      </c>
      <c r="D44" s="52">
        <v>38.5</v>
      </c>
      <c r="E44" s="52">
        <v>37.799999999999997</v>
      </c>
      <c r="F44" s="12" t="e">
        <f>#REF!/#REF!*100</f>
        <v>#REF!</v>
      </c>
      <c r="G44" s="12" t="e">
        <f>#REF!/#REF!*100</f>
        <v>#REF!</v>
      </c>
      <c r="H44" s="12" t="e">
        <f>#REF!/#REF!*100</f>
        <v>#REF!</v>
      </c>
      <c r="I44" s="9" t="e">
        <f t="shared" si="2"/>
        <v>#REF!</v>
      </c>
    </row>
    <row r="45" spans="1:10" ht="15" customHeight="1" x14ac:dyDescent="0.35">
      <c r="B45" s="7" t="s">
        <v>11</v>
      </c>
      <c r="C45" s="52">
        <v>33.700000000000003</v>
      </c>
      <c r="D45" s="52">
        <v>34.9</v>
      </c>
      <c r="E45" s="52">
        <v>34.6</v>
      </c>
      <c r="F45" s="12" t="e">
        <f>#REF!/#REF!*100</f>
        <v>#REF!</v>
      </c>
      <c r="G45" s="12" t="e">
        <f>#REF!/#REF!*100</f>
        <v>#REF!</v>
      </c>
      <c r="H45" s="12" t="e">
        <f>#REF!/#REF!*100</f>
        <v>#REF!</v>
      </c>
      <c r="I45" s="9" t="e">
        <f t="shared" si="2"/>
        <v>#REF!</v>
      </c>
    </row>
    <row r="46" spans="1:10" ht="15" customHeight="1" x14ac:dyDescent="0.35">
      <c r="B46" s="7" t="s">
        <v>12</v>
      </c>
      <c r="C46" s="52">
        <v>38.299999999999997</v>
      </c>
      <c r="D46" s="52">
        <v>39.4</v>
      </c>
      <c r="E46" s="52">
        <v>39.5</v>
      </c>
      <c r="F46" s="12" t="e">
        <f>#REF!/#REF!*100</f>
        <v>#REF!</v>
      </c>
      <c r="G46" s="12" t="e">
        <f>#REF!/#REF!*100</f>
        <v>#REF!</v>
      </c>
      <c r="H46" s="12" t="e">
        <f>#REF!/#REF!*100</f>
        <v>#REF!</v>
      </c>
      <c r="I46" s="9" t="e">
        <f t="shared" si="2"/>
        <v>#REF!</v>
      </c>
    </row>
    <row r="47" spans="1:10" ht="15" customHeight="1" x14ac:dyDescent="0.35">
      <c r="B47" s="7" t="s">
        <v>24</v>
      </c>
      <c r="C47" s="52">
        <v>46.6</v>
      </c>
      <c r="D47" s="52">
        <v>47.2</v>
      </c>
      <c r="E47" s="52">
        <v>47.5</v>
      </c>
      <c r="F47" s="12" t="e">
        <f>#REF!/#REF!*100</f>
        <v>#REF!</v>
      </c>
      <c r="G47" s="12" t="e">
        <f>#REF!/#REF!*100</f>
        <v>#REF!</v>
      </c>
      <c r="H47" s="12" t="e">
        <f>#REF!/#REF!*100</f>
        <v>#REF!</v>
      </c>
      <c r="I47" s="9" t="e">
        <f t="shared" si="2"/>
        <v>#REF!</v>
      </c>
    </row>
    <row r="48" spans="1:10" ht="15" customHeight="1" x14ac:dyDescent="0.35">
      <c r="B48" s="7" t="s">
        <v>13</v>
      </c>
      <c r="C48" s="52">
        <v>46.8</v>
      </c>
      <c r="D48" s="52">
        <v>48.2</v>
      </c>
      <c r="E48" s="52">
        <v>47.3</v>
      </c>
      <c r="F48" s="12" t="e">
        <f>#REF!/#REF!*100</f>
        <v>#REF!</v>
      </c>
      <c r="G48" s="12" t="e">
        <f>#REF!/#REF!*100</f>
        <v>#REF!</v>
      </c>
      <c r="H48" s="12" t="e">
        <f>#REF!/#REF!*100</f>
        <v>#REF!</v>
      </c>
      <c r="I48" s="9" t="e">
        <f t="shared" si="2"/>
        <v>#REF!</v>
      </c>
    </row>
    <row r="49" spans="1:10" ht="15" customHeight="1" x14ac:dyDescent="0.35">
      <c r="B49" s="7" t="s">
        <v>14</v>
      </c>
      <c r="C49" s="52">
        <v>30.2</v>
      </c>
      <c r="D49" s="52">
        <v>30.4</v>
      </c>
      <c r="E49" s="52">
        <v>32.700000000000003</v>
      </c>
      <c r="F49" s="12" t="e">
        <f>#REF!/#REF!*100</f>
        <v>#REF!</v>
      </c>
      <c r="G49" s="12" t="e">
        <f>#REF!/#REF!*100</f>
        <v>#REF!</v>
      </c>
      <c r="H49" s="12" t="e">
        <f>#REF!/#REF!*100</f>
        <v>#REF!</v>
      </c>
      <c r="I49" s="9" t="e">
        <f t="shared" si="2"/>
        <v>#REF!</v>
      </c>
    </row>
    <row r="50" spans="1:10" ht="15" customHeight="1" x14ac:dyDescent="0.35">
      <c r="B50" s="7" t="s">
        <v>15</v>
      </c>
      <c r="C50" s="52">
        <v>38.200000000000003</v>
      </c>
      <c r="D50" s="52">
        <v>38.799999999999997</v>
      </c>
      <c r="E50" s="52">
        <v>39.299999999999997</v>
      </c>
      <c r="F50" s="12" t="e">
        <f>#REF!/#REF!*100</f>
        <v>#REF!</v>
      </c>
      <c r="G50" s="12" t="e">
        <f>#REF!/#REF!*100</f>
        <v>#REF!</v>
      </c>
      <c r="H50" s="12" t="e">
        <f>#REF!/#REF!*100</f>
        <v>#REF!</v>
      </c>
      <c r="I50" s="9" t="e">
        <f t="shared" si="2"/>
        <v>#REF!</v>
      </c>
    </row>
    <row r="51" spans="1:10" ht="15" customHeight="1" x14ac:dyDescent="0.35">
      <c r="B51" s="7" t="s">
        <v>16</v>
      </c>
      <c r="C51" s="52">
        <v>40.4</v>
      </c>
      <c r="D51" s="52">
        <v>40.9</v>
      </c>
      <c r="E51" s="52">
        <v>41.1</v>
      </c>
      <c r="F51" s="12" t="e">
        <f>#REF!/#REF!*100</f>
        <v>#REF!</v>
      </c>
      <c r="G51" s="12" t="e">
        <f>#REF!/#REF!*100</f>
        <v>#REF!</v>
      </c>
      <c r="H51" s="12" t="e">
        <f>#REF!/#REF!*100</f>
        <v>#REF!</v>
      </c>
      <c r="I51" s="9" t="e">
        <f t="shared" si="2"/>
        <v>#REF!</v>
      </c>
    </row>
    <row r="52" spans="1:10" ht="15" customHeight="1" x14ac:dyDescent="0.35">
      <c r="B52" s="7" t="s">
        <v>17</v>
      </c>
      <c r="C52" s="52">
        <v>43.1</v>
      </c>
      <c r="D52" s="52">
        <v>43.5</v>
      </c>
      <c r="E52" s="52">
        <v>43.9</v>
      </c>
      <c r="F52" s="12" t="e">
        <f>#REF!/#REF!*100</f>
        <v>#REF!</v>
      </c>
      <c r="G52" s="12" t="e">
        <f>#REF!/#REF!*100</f>
        <v>#REF!</v>
      </c>
      <c r="H52" s="12" t="e">
        <f>#REF!/#REF!*100</f>
        <v>#REF!</v>
      </c>
      <c r="I52" s="9" t="e">
        <f t="shared" si="2"/>
        <v>#REF!</v>
      </c>
    </row>
    <row r="53" spans="1:10" ht="15" customHeight="1" x14ac:dyDescent="0.35">
      <c r="A53" s="21"/>
      <c r="B53" s="22" t="s">
        <v>18</v>
      </c>
      <c r="C53" s="54">
        <v>37.1</v>
      </c>
      <c r="D53" s="54">
        <v>37.5</v>
      </c>
      <c r="E53" s="54">
        <v>38</v>
      </c>
      <c r="F53" s="20" t="e">
        <f>#REF!/#REF!*100</f>
        <v>#REF!</v>
      </c>
      <c r="G53" s="20" t="e">
        <f>#REF!/#REF!*100</f>
        <v>#REF!</v>
      </c>
      <c r="H53" s="20" t="e">
        <f>#REF!/#REF!*100</f>
        <v>#REF!</v>
      </c>
      <c r="I53" s="9" t="e">
        <f t="shared" si="2"/>
        <v>#REF!</v>
      </c>
      <c r="J53" s="21"/>
    </row>
    <row r="54" spans="1:10" ht="15" customHeight="1" x14ac:dyDescent="0.35">
      <c r="B54" s="26" t="s">
        <v>75</v>
      </c>
      <c r="C54" s="62"/>
      <c r="D54" s="62"/>
      <c r="E54" s="62"/>
      <c r="I54" s="66"/>
    </row>
    <row r="55" spans="1:10" ht="15" customHeight="1" x14ac:dyDescent="0.35">
      <c r="B55" s="7"/>
      <c r="C55" s="7"/>
      <c r="D55" s="7"/>
      <c r="E55" s="7"/>
      <c r="F55" s="13"/>
      <c r="G55" s="13"/>
      <c r="H55" s="13"/>
      <c r="I55" s="13"/>
    </row>
    <row r="56" spans="1:10" ht="15" customHeight="1" x14ac:dyDescent="0.35"/>
    <row r="57" spans="1:10" ht="15" customHeight="1" x14ac:dyDescent="0.35"/>
  </sheetData>
  <mergeCells count="25">
    <mergeCell ref="A1:J1"/>
    <mergeCell ref="I29:I30"/>
    <mergeCell ref="J29:J30"/>
    <mergeCell ref="F2:F3"/>
    <mergeCell ref="G2:G3"/>
    <mergeCell ref="H2:H3"/>
    <mergeCell ref="I2:I3"/>
    <mergeCell ref="J2:J3"/>
    <mergeCell ref="C2:C3"/>
    <mergeCell ref="D2:D3"/>
    <mergeCell ref="E2:E3"/>
    <mergeCell ref="C29:C30"/>
    <mergeCell ref="D29:D30"/>
    <mergeCell ref="E29:E30"/>
    <mergeCell ref="H32:H33"/>
    <mergeCell ref="F29:F30"/>
    <mergeCell ref="G29:G30"/>
    <mergeCell ref="H29:H30"/>
    <mergeCell ref="A2:B3"/>
    <mergeCell ref="A29:B30"/>
    <mergeCell ref="C32:C33"/>
    <mergeCell ref="D32:D33"/>
    <mergeCell ref="E32:E33"/>
    <mergeCell ref="F32:F33"/>
    <mergeCell ref="G32:G33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Normal="100" workbookViewId="0">
      <selection activeCell="L22" sqref="L22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0" s="29" customFormat="1" ht="18.75" x14ac:dyDescent="0.4">
      <c r="B1" s="95" t="s">
        <v>26</v>
      </c>
      <c r="C1" s="95"/>
      <c r="D1" s="95"/>
      <c r="E1" s="95"/>
      <c r="F1" s="95"/>
      <c r="G1" s="95"/>
      <c r="H1" s="95"/>
      <c r="I1" s="95"/>
      <c r="J1" s="95"/>
    </row>
    <row r="2" spans="1:10" s="3" customFormat="1" ht="14.25" customHeight="1" x14ac:dyDescent="0.35">
      <c r="A2" s="90" t="s">
        <v>28</v>
      </c>
      <c r="B2" s="90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</row>
    <row r="3" spans="1:10" s="3" customFormat="1" ht="14.25" customHeight="1" x14ac:dyDescent="0.35">
      <c r="A3" s="96"/>
      <c r="B3" s="96"/>
      <c r="C3" s="91"/>
      <c r="D3" s="91"/>
      <c r="E3" s="91"/>
      <c r="F3" s="96"/>
      <c r="G3" s="96"/>
      <c r="H3" s="96"/>
      <c r="I3" s="94"/>
      <c r="J3" s="94"/>
    </row>
    <row r="4" spans="1:10" s="1" customFormat="1" ht="15" customHeight="1" x14ac:dyDescent="0.4">
      <c r="B4" s="4" t="s">
        <v>0</v>
      </c>
      <c r="C4" s="56">
        <v>37869</v>
      </c>
      <c r="D4" s="56" t="s">
        <v>224</v>
      </c>
      <c r="E4" s="56" t="s">
        <v>225</v>
      </c>
      <c r="F4" s="23">
        <f>SUM(F8:F27)</f>
        <v>38406</v>
      </c>
      <c r="G4" s="23">
        <f t="shared" ref="G4:H4" si="0">SUM(G8:G27)</f>
        <v>38595</v>
      </c>
      <c r="H4" s="23">
        <f t="shared" si="0"/>
        <v>39122</v>
      </c>
      <c r="I4" s="5">
        <f>H4-C4</f>
        <v>1253</v>
      </c>
      <c r="J4" s="6">
        <f>I4/C4*100</f>
        <v>3.3087749874567591</v>
      </c>
    </row>
    <row r="5" spans="1:10" s="1" customFormat="1" ht="15" customHeight="1" x14ac:dyDescent="0.4">
      <c r="B5" s="7" t="s">
        <v>20</v>
      </c>
      <c r="C5" s="52">
        <v>-25</v>
      </c>
      <c r="D5" s="52">
        <v>95</v>
      </c>
      <c r="E5" s="52">
        <v>294</v>
      </c>
      <c r="F5" s="27">
        <v>148</v>
      </c>
      <c r="G5" s="27">
        <f>G4-F4</f>
        <v>189</v>
      </c>
      <c r="H5" s="27">
        <f>H4-G4</f>
        <v>527</v>
      </c>
      <c r="I5" s="8"/>
      <c r="J5" s="9"/>
    </row>
    <row r="6" spans="1:10" s="1" customFormat="1" ht="15" customHeight="1" x14ac:dyDescent="0.4">
      <c r="B6" s="17" t="s">
        <v>21</v>
      </c>
      <c r="C6" s="52">
        <v>-0.1</v>
      </c>
      <c r="D6" s="52">
        <v>0.3</v>
      </c>
      <c r="E6" s="52">
        <v>0.8</v>
      </c>
      <c r="F6" s="28">
        <v>0.4</v>
      </c>
      <c r="G6" s="28">
        <f>G5/F4*100</f>
        <v>0.49211060771754411</v>
      </c>
      <c r="H6" s="28">
        <f>H5/G4*100</f>
        <v>1.3654618473895583</v>
      </c>
      <c r="I6" s="18"/>
      <c r="J6" s="19"/>
    </row>
    <row r="7" spans="1:10" s="1" customFormat="1" ht="9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</row>
    <row r="8" spans="1:10" ht="15" customHeight="1" x14ac:dyDescent="0.35">
      <c r="B8" s="7" t="s">
        <v>1</v>
      </c>
      <c r="C8" s="53">
        <v>5035</v>
      </c>
      <c r="D8" s="53" t="s">
        <v>226</v>
      </c>
      <c r="E8" s="53" t="s">
        <v>227</v>
      </c>
      <c r="F8" s="24">
        <v>5390</v>
      </c>
      <c r="G8" s="24">
        <v>5454</v>
      </c>
      <c r="H8" s="24">
        <v>5666</v>
      </c>
      <c r="I8" s="8">
        <f>H8-C8</f>
        <v>631</v>
      </c>
      <c r="J8" s="9">
        <f>I8/C8*100</f>
        <v>12.532274081429989</v>
      </c>
    </row>
    <row r="9" spans="1:10" ht="15" customHeight="1" x14ac:dyDescent="0.35">
      <c r="B9" s="7" t="s">
        <v>2</v>
      </c>
      <c r="C9" s="52">
        <v>1663</v>
      </c>
      <c r="D9" s="52" t="s">
        <v>228</v>
      </c>
      <c r="E9" s="52" t="s">
        <v>229</v>
      </c>
      <c r="F9" s="24">
        <v>1652</v>
      </c>
      <c r="G9" s="24">
        <v>1630</v>
      </c>
      <c r="H9" s="24">
        <v>1602</v>
      </c>
      <c r="I9" s="8">
        <f t="shared" ref="I9:I27" si="1">H9-C9</f>
        <v>-61</v>
      </c>
      <c r="J9" s="9">
        <f t="shared" ref="J9:J26" si="2">I9/C9*100</f>
        <v>-3.668069753457607</v>
      </c>
    </row>
    <row r="10" spans="1:10" ht="15" customHeight="1" x14ac:dyDescent="0.35">
      <c r="B10" s="7" t="s">
        <v>3</v>
      </c>
      <c r="C10" s="52">
        <v>2692</v>
      </c>
      <c r="D10" s="52" t="s">
        <v>230</v>
      </c>
      <c r="E10" s="52" t="s">
        <v>231</v>
      </c>
      <c r="F10" s="24">
        <v>2824</v>
      </c>
      <c r="G10" s="24">
        <v>2842</v>
      </c>
      <c r="H10" s="24">
        <v>2871</v>
      </c>
      <c r="I10" s="8">
        <f t="shared" si="1"/>
        <v>179</v>
      </c>
      <c r="J10" s="9">
        <f>I10/C10*100</f>
        <v>6.6493313521545323</v>
      </c>
    </row>
    <row r="11" spans="1:10" ht="15" customHeight="1" x14ac:dyDescent="0.35">
      <c r="B11" s="7" t="s">
        <v>4</v>
      </c>
      <c r="C11" s="52">
        <v>3570</v>
      </c>
      <c r="D11" s="52" t="s">
        <v>232</v>
      </c>
      <c r="E11" s="52" t="s">
        <v>233</v>
      </c>
      <c r="F11" s="24">
        <v>3794</v>
      </c>
      <c r="G11" s="24">
        <v>3848</v>
      </c>
      <c r="H11" s="24">
        <v>3957</v>
      </c>
      <c r="I11" s="8">
        <f t="shared" si="1"/>
        <v>387</v>
      </c>
      <c r="J11" s="9">
        <f t="shared" si="2"/>
        <v>10.840336134453782</v>
      </c>
    </row>
    <row r="12" spans="1:10" ht="15" customHeight="1" x14ac:dyDescent="0.35">
      <c r="B12" s="7" t="s">
        <v>5</v>
      </c>
      <c r="C12" s="52">
        <v>2987</v>
      </c>
      <c r="D12" s="52" t="s">
        <v>234</v>
      </c>
      <c r="E12" s="52" t="s">
        <v>235</v>
      </c>
      <c r="F12" s="24">
        <v>3017</v>
      </c>
      <c r="G12" s="24">
        <v>3084</v>
      </c>
      <c r="H12" s="24">
        <v>3172</v>
      </c>
      <c r="I12" s="8">
        <f t="shared" si="1"/>
        <v>185</v>
      </c>
      <c r="J12" s="9">
        <f t="shared" si="2"/>
        <v>6.1935051891529964</v>
      </c>
    </row>
    <row r="13" spans="1:10" ht="15" customHeight="1" x14ac:dyDescent="0.35">
      <c r="B13" s="7" t="s">
        <v>6</v>
      </c>
      <c r="C13" s="52">
        <v>1230</v>
      </c>
      <c r="D13" s="52" t="s">
        <v>236</v>
      </c>
      <c r="E13" s="52" t="s">
        <v>237</v>
      </c>
      <c r="F13" s="24">
        <v>1242</v>
      </c>
      <c r="G13" s="24">
        <v>1250</v>
      </c>
      <c r="H13" s="24">
        <v>1257</v>
      </c>
      <c r="I13" s="8">
        <f t="shared" si="1"/>
        <v>27</v>
      </c>
      <c r="J13" s="9">
        <f t="shared" si="2"/>
        <v>2.1951219512195119</v>
      </c>
    </row>
    <row r="14" spans="1:10" ht="15" customHeight="1" x14ac:dyDescent="0.35">
      <c r="B14" s="7" t="s">
        <v>7</v>
      </c>
      <c r="C14" s="52">
        <v>513</v>
      </c>
      <c r="D14" s="52">
        <v>545</v>
      </c>
      <c r="E14" s="52">
        <v>601</v>
      </c>
      <c r="F14" s="24">
        <v>601</v>
      </c>
      <c r="G14" s="24">
        <v>622</v>
      </c>
      <c r="H14" s="24">
        <v>626</v>
      </c>
      <c r="I14" s="8">
        <f t="shared" si="1"/>
        <v>113</v>
      </c>
      <c r="J14" s="9">
        <f t="shared" si="2"/>
        <v>22.027290448343077</v>
      </c>
    </row>
    <row r="15" spans="1:10" ht="15" customHeight="1" x14ac:dyDescent="0.35">
      <c r="B15" s="7" t="s">
        <v>8</v>
      </c>
      <c r="C15" s="52">
        <v>1497</v>
      </c>
      <c r="D15" s="52" t="s">
        <v>238</v>
      </c>
      <c r="E15" s="52" t="s">
        <v>239</v>
      </c>
      <c r="F15" s="24">
        <v>1399</v>
      </c>
      <c r="G15" s="24">
        <v>1340</v>
      </c>
      <c r="H15" s="24">
        <v>1310</v>
      </c>
      <c r="I15" s="8">
        <f t="shared" si="1"/>
        <v>-187</v>
      </c>
      <c r="J15" s="9">
        <f t="shared" si="2"/>
        <v>-12.491649966599866</v>
      </c>
    </row>
    <row r="16" spans="1:10" ht="15" customHeight="1" x14ac:dyDescent="0.35">
      <c r="B16" s="7" t="s">
        <v>9</v>
      </c>
      <c r="C16" s="52">
        <v>84</v>
      </c>
      <c r="D16" s="52">
        <v>85</v>
      </c>
      <c r="E16" s="52">
        <v>87</v>
      </c>
      <c r="F16" s="24">
        <v>95</v>
      </c>
      <c r="G16" s="24">
        <v>96</v>
      </c>
      <c r="H16" s="24">
        <v>103</v>
      </c>
      <c r="I16" s="8">
        <f t="shared" si="1"/>
        <v>19</v>
      </c>
      <c r="J16" s="9">
        <f t="shared" si="2"/>
        <v>22.61904761904762</v>
      </c>
    </row>
    <row r="17" spans="1:10" ht="15" customHeight="1" x14ac:dyDescent="0.35">
      <c r="B17" s="7" t="s">
        <v>10</v>
      </c>
      <c r="C17" s="52">
        <v>723</v>
      </c>
      <c r="D17" s="52">
        <v>714</v>
      </c>
      <c r="E17" s="52">
        <v>727</v>
      </c>
      <c r="F17" s="24">
        <v>719</v>
      </c>
      <c r="G17" s="24">
        <v>728</v>
      </c>
      <c r="H17" s="24">
        <v>725</v>
      </c>
      <c r="I17" s="8">
        <f t="shared" si="1"/>
        <v>2</v>
      </c>
      <c r="J17" s="9">
        <f t="shared" si="2"/>
        <v>0.27662517289073307</v>
      </c>
    </row>
    <row r="18" spans="1:10" ht="15" customHeight="1" x14ac:dyDescent="0.35">
      <c r="B18" s="7" t="s">
        <v>11</v>
      </c>
      <c r="C18" s="52">
        <v>667</v>
      </c>
      <c r="D18" s="52">
        <v>664</v>
      </c>
      <c r="E18" s="52">
        <v>662</v>
      </c>
      <c r="F18" s="24">
        <v>674</v>
      </c>
      <c r="G18" s="24">
        <v>681</v>
      </c>
      <c r="H18" s="24">
        <v>664</v>
      </c>
      <c r="I18" s="8">
        <f t="shared" si="1"/>
        <v>-3</v>
      </c>
      <c r="J18" s="9">
        <f t="shared" si="2"/>
        <v>-0.4497751124437781</v>
      </c>
    </row>
    <row r="19" spans="1:10" ht="15" customHeight="1" x14ac:dyDescent="0.35">
      <c r="B19" s="7" t="s">
        <v>12</v>
      </c>
      <c r="C19" s="52">
        <v>995</v>
      </c>
      <c r="D19" s="52" t="s">
        <v>240</v>
      </c>
      <c r="E19" s="52" t="s">
        <v>241</v>
      </c>
      <c r="F19" s="24">
        <v>1065</v>
      </c>
      <c r="G19" s="24">
        <v>1095</v>
      </c>
      <c r="H19" s="24">
        <v>1144</v>
      </c>
      <c r="I19" s="8">
        <f t="shared" si="1"/>
        <v>149</v>
      </c>
      <c r="J19" s="9">
        <f t="shared" si="2"/>
        <v>14.974874371859295</v>
      </c>
    </row>
    <row r="20" spans="1:10" ht="15" customHeight="1" x14ac:dyDescent="0.35">
      <c r="B20" s="7" t="s">
        <v>24</v>
      </c>
      <c r="C20" s="52">
        <v>3133</v>
      </c>
      <c r="D20" s="52" t="s">
        <v>242</v>
      </c>
      <c r="E20" s="52" t="s">
        <v>243</v>
      </c>
      <c r="F20" s="24">
        <v>3112</v>
      </c>
      <c r="G20" s="24">
        <v>3096</v>
      </c>
      <c r="H20" s="24">
        <v>3103</v>
      </c>
      <c r="I20" s="8">
        <f t="shared" si="1"/>
        <v>-30</v>
      </c>
      <c r="J20" s="9">
        <f t="shared" si="2"/>
        <v>-0.95754867539099908</v>
      </c>
    </row>
    <row r="21" spans="1:10" ht="15" customHeight="1" x14ac:dyDescent="0.35">
      <c r="B21" s="7" t="s">
        <v>13</v>
      </c>
      <c r="C21" s="52">
        <v>972</v>
      </c>
      <c r="D21" s="52">
        <v>933</v>
      </c>
      <c r="E21" s="52">
        <v>931</v>
      </c>
      <c r="F21" s="24">
        <v>909</v>
      </c>
      <c r="G21" s="24">
        <v>905</v>
      </c>
      <c r="H21" s="24">
        <v>919</v>
      </c>
      <c r="I21" s="8">
        <f t="shared" si="1"/>
        <v>-53</v>
      </c>
      <c r="J21" s="9">
        <f t="shared" si="2"/>
        <v>-5.4526748971193415</v>
      </c>
    </row>
    <row r="22" spans="1:10" ht="15" customHeight="1" x14ac:dyDescent="0.35">
      <c r="B22" s="7" t="s">
        <v>14</v>
      </c>
      <c r="C22" s="52">
        <v>356</v>
      </c>
      <c r="D22" s="52">
        <v>363</v>
      </c>
      <c r="E22" s="52">
        <v>374</v>
      </c>
      <c r="F22" s="24">
        <v>372</v>
      </c>
      <c r="G22" s="24">
        <v>379</v>
      </c>
      <c r="H22" s="24">
        <v>377</v>
      </c>
      <c r="I22" s="8">
        <f t="shared" si="1"/>
        <v>21</v>
      </c>
      <c r="J22" s="9">
        <f t="shared" si="2"/>
        <v>5.8988764044943816</v>
      </c>
    </row>
    <row r="23" spans="1:10" ht="15" customHeight="1" x14ac:dyDescent="0.35">
      <c r="B23" s="7" t="s">
        <v>15</v>
      </c>
      <c r="C23" s="52">
        <v>2277</v>
      </c>
      <c r="D23" s="52" t="s">
        <v>244</v>
      </c>
      <c r="E23" s="52" t="s">
        <v>245</v>
      </c>
      <c r="F23" s="24">
        <v>2264</v>
      </c>
      <c r="G23" s="24">
        <v>2271</v>
      </c>
      <c r="H23" s="24">
        <v>2315</v>
      </c>
      <c r="I23" s="8">
        <f t="shared" si="1"/>
        <v>38</v>
      </c>
      <c r="J23" s="9">
        <f t="shared" si="2"/>
        <v>1.668862538427756</v>
      </c>
    </row>
    <row r="24" spans="1:10" ht="15" customHeight="1" x14ac:dyDescent="0.35">
      <c r="B24" s="7" t="s">
        <v>16</v>
      </c>
      <c r="C24" s="52">
        <v>4277</v>
      </c>
      <c r="D24" s="52" t="s">
        <v>246</v>
      </c>
      <c r="E24" s="52" t="s">
        <v>247</v>
      </c>
      <c r="F24" s="24">
        <v>4172</v>
      </c>
      <c r="G24" s="24">
        <v>4184</v>
      </c>
      <c r="H24" s="24">
        <v>4200</v>
      </c>
      <c r="I24" s="8">
        <f t="shared" si="1"/>
        <v>-77</v>
      </c>
      <c r="J24" s="9">
        <f t="shared" si="2"/>
        <v>-1.800327332242226</v>
      </c>
    </row>
    <row r="25" spans="1:10" ht="15" customHeight="1" x14ac:dyDescent="0.35">
      <c r="B25" s="7" t="s">
        <v>17</v>
      </c>
      <c r="C25" s="52">
        <v>2715</v>
      </c>
      <c r="D25" s="52" t="s">
        <v>248</v>
      </c>
      <c r="E25" s="52" t="s">
        <v>249</v>
      </c>
      <c r="F25" s="24">
        <v>2625</v>
      </c>
      <c r="G25" s="24">
        <v>2604</v>
      </c>
      <c r="H25" s="24">
        <v>2623</v>
      </c>
      <c r="I25" s="8">
        <f t="shared" si="1"/>
        <v>-92</v>
      </c>
      <c r="J25" s="9">
        <f t="shared" si="2"/>
        <v>-3.3885819521178639</v>
      </c>
    </row>
    <row r="26" spans="1:10" ht="15" customHeight="1" x14ac:dyDescent="0.35">
      <c r="B26" s="7" t="s">
        <v>18</v>
      </c>
      <c r="C26" s="52">
        <v>2470</v>
      </c>
      <c r="D26" s="52" t="s">
        <v>250</v>
      </c>
      <c r="E26" s="52" t="s">
        <v>251</v>
      </c>
      <c r="F26" s="24">
        <v>2453</v>
      </c>
      <c r="G26" s="24">
        <v>2460</v>
      </c>
      <c r="H26" s="24">
        <v>2488</v>
      </c>
      <c r="I26" s="8">
        <f t="shared" si="1"/>
        <v>18</v>
      </c>
      <c r="J26" s="9">
        <f t="shared" si="2"/>
        <v>0.72874493927125505</v>
      </c>
    </row>
    <row r="27" spans="1:10" ht="15" customHeight="1" x14ac:dyDescent="0.35">
      <c r="B27" s="10" t="s">
        <v>19</v>
      </c>
      <c r="C27" s="52">
        <v>13</v>
      </c>
      <c r="D27" s="52">
        <v>32</v>
      </c>
      <c r="E27" s="52">
        <v>24</v>
      </c>
      <c r="F27" s="24">
        <v>27</v>
      </c>
      <c r="G27" s="24">
        <v>26</v>
      </c>
      <c r="H27" s="25">
        <v>0</v>
      </c>
      <c r="I27" s="8">
        <f t="shared" si="1"/>
        <v>-13</v>
      </c>
      <c r="J27" s="9"/>
    </row>
    <row r="28" spans="1:10" ht="6" customHeight="1" x14ac:dyDescent="0.35"/>
    <row r="29" spans="1:10" s="1" customFormat="1" ht="21" customHeight="1" x14ac:dyDescent="0.4">
      <c r="A29" s="92" t="s">
        <v>22</v>
      </c>
      <c r="B29" s="92"/>
      <c r="C29" s="92">
        <v>2017</v>
      </c>
      <c r="D29" s="92">
        <v>2018</v>
      </c>
      <c r="E29" s="92">
        <v>2019</v>
      </c>
      <c r="F29" s="90">
        <v>2020</v>
      </c>
      <c r="G29" s="90">
        <v>2021</v>
      </c>
      <c r="H29" s="90">
        <v>2022</v>
      </c>
      <c r="I29" s="92" t="s">
        <v>193</v>
      </c>
      <c r="J29" s="92"/>
    </row>
    <row r="30" spans="1:10" s="1" customFormat="1" ht="21" customHeight="1" x14ac:dyDescent="0.4">
      <c r="A30" s="94"/>
      <c r="B30" s="94"/>
      <c r="C30" s="93"/>
      <c r="D30" s="93"/>
      <c r="E30" s="93"/>
      <c r="F30" s="96"/>
      <c r="G30" s="96"/>
      <c r="H30" s="96"/>
      <c r="I30" s="94"/>
      <c r="J30" s="94"/>
    </row>
    <row r="31" spans="1:10" s="1" customFormat="1" ht="15" customHeight="1" x14ac:dyDescent="0.4">
      <c r="B31" s="4" t="s">
        <v>0</v>
      </c>
      <c r="C31" s="56">
        <v>16.2</v>
      </c>
      <c r="D31" s="56">
        <v>16.2</v>
      </c>
      <c r="E31" s="56">
        <v>16.3</v>
      </c>
      <c r="F31" s="31">
        <f>F4/'Tab.i Bev_Stadtteile'!F4*100</f>
        <v>16.371751205309756</v>
      </c>
      <c r="G31" s="31">
        <f>G4/'Tab.i Bev_Stadtteile'!G4*100</f>
        <v>16.456246722181717</v>
      </c>
      <c r="H31" s="31">
        <f>H4/'Tab.i Bev_Stadtteile'!H4*100</f>
        <v>16.590756808562972</v>
      </c>
      <c r="I31" s="6">
        <f>H31-C31</f>
        <v>0.39075680856297268</v>
      </c>
    </row>
    <row r="32" spans="1:10" ht="15" customHeight="1" x14ac:dyDescent="0.35">
      <c r="A32" s="41"/>
      <c r="B32" s="17" t="s">
        <v>29</v>
      </c>
      <c r="C32" s="97">
        <v>0</v>
      </c>
      <c r="D32" s="97">
        <v>0</v>
      </c>
      <c r="E32" s="97">
        <v>0.1</v>
      </c>
      <c r="F32" s="99">
        <v>0.1</v>
      </c>
      <c r="G32" s="99">
        <v>0.1</v>
      </c>
      <c r="H32" s="99">
        <v>0.1</v>
      </c>
      <c r="I32" s="98"/>
      <c r="J32" s="41"/>
    </row>
    <row r="33" spans="1:10" ht="15" customHeight="1" x14ac:dyDescent="0.35">
      <c r="A33" s="41"/>
      <c r="B33" s="17" t="s">
        <v>30</v>
      </c>
      <c r="C33" s="97"/>
      <c r="D33" s="97"/>
      <c r="E33" s="97"/>
      <c r="F33" s="99"/>
      <c r="G33" s="99"/>
      <c r="H33" s="99"/>
      <c r="I33" s="98"/>
      <c r="J33" s="41"/>
    </row>
    <row r="34" spans="1:10" s="41" customFormat="1" ht="15" customHeight="1" x14ac:dyDescent="0.35">
      <c r="A34" s="21"/>
      <c r="B34" s="22"/>
      <c r="C34" s="17"/>
      <c r="D34" s="17"/>
      <c r="E34" s="17"/>
      <c r="F34" s="20"/>
      <c r="G34" s="20"/>
      <c r="H34" s="20"/>
      <c r="I34" s="16"/>
      <c r="J34" s="21"/>
    </row>
    <row r="35" spans="1:10" ht="15" customHeight="1" x14ac:dyDescent="0.35">
      <c r="B35" s="7" t="s">
        <v>1</v>
      </c>
      <c r="C35" s="53">
        <v>16.100000000000001</v>
      </c>
      <c r="D35" s="53">
        <v>16.2</v>
      </c>
      <c r="E35" s="53">
        <v>16.600000000000001</v>
      </c>
      <c r="F35" s="12">
        <f>F8/'Tab.i Bev_Stadtteile'!F8*100</f>
        <v>16.760992599042229</v>
      </c>
      <c r="G35" s="12">
        <f>G8/'Tab.i Bev_Stadtteile'!G8*100</f>
        <v>16.840610140184033</v>
      </c>
      <c r="H35" s="12">
        <f>H8/'Tab.i Bev_Stadtteile'!H8*100</f>
        <v>17.249672725058605</v>
      </c>
      <c r="I35" s="9">
        <f>H35-C35</f>
        <v>1.1496727250586041</v>
      </c>
    </row>
    <row r="36" spans="1:10" ht="15" customHeight="1" x14ac:dyDescent="0.35">
      <c r="B36" s="7" t="s">
        <v>2</v>
      </c>
      <c r="C36" s="52">
        <v>16.600000000000001</v>
      </c>
      <c r="D36" s="52">
        <v>16.7</v>
      </c>
      <c r="E36" s="52">
        <v>16.3</v>
      </c>
      <c r="F36" s="12">
        <f>F9/'Tab.i Bev_Stadtteile'!F9*100</f>
        <v>16.526610644257701</v>
      </c>
      <c r="G36" s="12">
        <f>G9/'Tab.i Bev_Stadtteile'!G9*100</f>
        <v>16.322851992789904</v>
      </c>
      <c r="H36" s="12">
        <f>H9/'Tab.i Bev_Stadtteile'!H9*100</f>
        <v>16.128057988523103</v>
      </c>
      <c r="I36" s="9">
        <f t="shared" ref="I36:I53" si="3">H36-C36</f>
        <v>-0.47194201147689796</v>
      </c>
    </row>
    <row r="37" spans="1:10" ht="15" customHeight="1" x14ac:dyDescent="0.35">
      <c r="B37" s="7" t="s">
        <v>3</v>
      </c>
      <c r="C37" s="52">
        <v>15.8</v>
      </c>
      <c r="D37" s="52">
        <v>15.9</v>
      </c>
      <c r="E37" s="52">
        <v>16.100000000000001</v>
      </c>
      <c r="F37" s="12">
        <f>F10/'Tab.i Bev_Stadtteile'!F10*100</f>
        <v>16.284165609502939</v>
      </c>
      <c r="G37" s="12">
        <f>G10/'Tab.i Bev_Stadtteile'!G10*100</f>
        <v>16.391740685200137</v>
      </c>
      <c r="H37" s="12">
        <f>H10/'Tab.i Bev_Stadtteile'!H10*100</f>
        <v>16.393536230228971</v>
      </c>
      <c r="I37" s="9">
        <f t="shared" si="3"/>
        <v>0.5935362302289704</v>
      </c>
    </row>
    <row r="38" spans="1:10" ht="15" customHeight="1" x14ac:dyDescent="0.35">
      <c r="B38" s="7" t="s">
        <v>4</v>
      </c>
      <c r="C38" s="52">
        <v>16</v>
      </c>
      <c r="D38" s="52">
        <v>16.399999999999999</v>
      </c>
      <c r="E38" s="52">
        <v>16.5</v>
      </c>
      <c r="F38" s="12">
        <f>F11/'Tab.i Bev_Stadtteile'!F11*100</f>
        <v>16.642540685177877</v>
      </c>
      <c r="G38" s="12">
        <f>G11/'Tab.i Bev_Stadtteile'!G11*100</f>
        <v>16.915772815192547</v>
      </c>
      <c r="H38" s="12">
        <f>H11/'Tab.i Bev_Stadtteile'!H11*100</f>
        <v>17.118013497144837</v>
      </c>
      <c r="I38" s="9">
        <f t="shared" si="3"/>
        <v>1.1180134971448368</v>
      </c>
    </row>
    <row r="39" spans="1:10" ht="15" customHeight="1" x14ac:dyDescent="0.35">
      <c r="B39" s="7" t="s">
        <v>5</v>
      </c>
      <c r="C39" s="52">
        <v>17.7</v>
      </c>
      <c r="D39" s="52">
        <v>17.7</v>
      </c>
      <c r="E39" s="52">
        <v>17.600000000000001</v>
      </c>
      <c r="F39" s="12">
        <f>F12/'Tab.i Bev_Stadtteile'!F12*100</f>
        <v>17.593888500116631</v>
      </c>
      <c r="G39" s="12">
        <f>G12/'Tab.i Bev_Stadtteile'!G12*100</f>
        <v>17.879297350571047</v>
      </c>
      <c r="H39" s="12">
        <f>H12/'Tab.i Bev_Stadtteile'!H12*100</f>
        <v>18.221507352941178</v>
      </c>
      <c r="I39" s="9">
        <f t="shared" si="3"/>
        <v>0.52150735294117823</v>
      </c>
    </row>
    <row r="40" spans="1:10" ht="15" customHeight="1" x14ac:dyDescent="0.35">
      <c r="B40" s="7" t="s">
        <v>6</v>
      </c>
      <c r="C40" s="52">
        <v>17.8</v>
      </c>
      <c r="D40" s="52">
        <v>17.8</v>
      </c>
      <c r="E40" s="52">
        <v>18.100000000000001</v>
      </c>
      <c r="F40" s="12">
        <f>F13/'Tab.i Bev_Stadtteile'!F13*100</f>
        <v>17.775869471876341</v>
      </c>
      <c r="G40" s="12">
        <f>G13/'Tab.i Bev_Stadtteile'!G13*100</f>
        <v>17.738044557967932</v>
      </c>
      <c r="H40" s="12">
        <f>H13/'Tab.i Bev_Stadtteile'!H13*100</f>
        <v>17.741707833450953</v>
      </c>
      <c r="I40" s="9">
        <f t="shared" si="3"/>
        <v>-5.8292166549048119E-2</v>
      </c>
    </row>
    <row r="41" spans="1:10" ht="15" customHeight="1" x14ac:dyDescent="0.35">
      <c r="B41" s="7" t="s">
        <v>7</v>
      </c>
      <c r="C41" s="52">
        <v>14.8</v>
      </c>
      <c r="D41" s="52">
        <v>15.6</v>
      </c>
      <c r="E41" s="52">
        <v>17</v>
      </c>
      <c r="F41" s="12">
        <f>F14/'Tab.i Bev_Stadtteile'!F14*100</f>
        <v>16.839450826562064</v>
      </c>
      <c r="G41" s="12">
        <f>G14/'Tab.i Bev_Stadtteile'!G14*100</f>
        <v>17.292187934389769</v>
      </c>
      <c r="H41" s="12">
        <f>H14/'Tab.i Bev_Stadtteile'!H14*100</f>
        <v>17.183639857260498</v>
      </c>
      <c r="I41" s="9">
        <f t="shared" si="3"/>
        <v>2.3836398572604978</v>
      </c>
    </row>
    <row r="42" spans="1:10" ht="15" customHeight="1" x14ac:dyDescent="0.35">
      <c r="B42" s="7" t="s">
        <v>8</v>
      </c>
      <c r="C42" s="52">
        <v>20.7</v>
      </c>
      <c r="D42" s="52">
        <v>20.6</v>
      </c>
      <c r="E42" s="52">
        <v>20.100000000000001</v>
      </c>
      <c r="F42" s="12">
        <f>F15/'Tab.i Bev_Stadtteile'!F15*100</f>
        <v>19.751517718480869</v>
      </c>
      <c r="G42" s="12">
        <f>G15/'Tab.i Bev_Stadtteile'!G15*100</f>
        <v>19.230769230769234</v>
      </c>
      <c r="H42" s="12">
        <f>H15/'Tab.i Bev_Stadtteile'!H15*100</f>
        <v>18.77328747492118</v>
      </c>
      <c r="I42" s="9">
        <f t="shared" si="3"/>
        <v>-1.9267125250788197</v>
      </c>
    </row>
    <row r="43" spans="1:10" ht="15" customHeight="1" x14ac:dyDescent="0.35">
      <c r="B43" s="7" t="s">
        <v>9</v>
      </c>
      <c r="C43" s="52">
        <v>16.600000000000001</v>
      </c>
      <c r="D43" s="52">
        <v>17.100000000000001</v>
      </c>
      <c r="E43" s="52">
        <v>17.399999999999999</v>
      </c>
      <c r="F43" s="12">
        <f>F16/'Tab.i Bev_Stadtteile'!F16*100</f>
        <v>18.446601941747574</v>
      </c>
      <c r="G43" s="12">
        <f>G16/'Tab.i Bev_Stadtteile'!G16*100</f>
        <v>18.355640535372849</v>
      </c>
      <c r="H43" s="12">
        <f>H16/'Tab.i Bev_Stadtteile'!H16*100</f>
        <v>19.21641791044776</v>
      </c>
      <c r="I43" s="9">
        <f t="shared" si="3"/>
        <v>2.6164179104477583</v>
      </c>
    </row>
    <row r="44" spans="1:10" ht="15" customHeight="1" x14ac:dyDescent="0.35">
      <c r="B44" s="7" t="s">
        <v>10</v>
      </c>
      <c r="C44" s="52">
        <v>15.7</v>
      </c>
      <c r="D44" s="52">
        <v>15.7</v>
      </c>
      <c r="E44" s="52">
        <v>15.8</v>
      </c>
      <c r="F44" s="12">
        <f>F17/'Tab.i Bev_Stadtteile'!F17*100</f>
        <v>15.854465270121279</v>
      </c>
      <c r="G44" s="12">
        <f>G17/'Tab.i Bev_Stadtteile'!G17*100</f>
        <v>15.846756639094469</v>
      </c>
      <c r="H44" s="12">
        <f>H17/'Tab.i Bev_Stadtteile'!H17*100</f>
        <v>15.83660987330712</v>
      </c>
      <c r="I44" s="9">
        <f t="shared" si="3"/>
        <v>0.13660987330712082</v>
      </c>
    </row>
    <row r="45" spans="1:10" ht="15" customHeight="1" x14ac:dyDescent="0.35">
      <c r="B45" s="7" t="s">
        <v>11</v>
      </c>
      <c r="C45" s="52">
        <v>16.8</v>
      </c>
      <c r="D45" s="52">
        <v>16.5</v>
      </c>
      <c r="E45" s="52">
        <v>16.5</v>
      </c>
      <c r="F45" s="12">
        <f>F18/'Tab.i Bev_Stadtteile'!F18*100</f>
        <v>16.707982151710461</v>
      </c>
      <c r="G45" s="12">
        <f>G18/'Tab.i Bev_Stadtteile'!G18*100</f>
        <v>16.906653426017876</v>
      </c>
      <c r="H45" s="12">
        <f>H18/'Tab.i Bev_Stadtteile'!H18*100</f>
        <v>16.542102640757349</v>
      </c>
      <c r="I45" s="9">
        <f t="shared" si="3"/>
        <v>-0.25789735924265145</v>
      </c>
    </row>
    <row r="46" spans="1:10" ht="15" customHeight="1" x14ac:dyDescent="0.35">
      <c r="B46" s="7" t="s">
        <v>12</v>
      </c>
      <c r="C46" s="52">
        <v>14.4</v>
      </c>
      <c r="D46" s="52">
        <v>14.7</v>
      </c>
      <c r="E46" s="52">
        <v>15.2</v>
      </c>
      <c r="F46" s="12">
        <f>F19/'Tab.i Bev_Stadtteile'!F19*100</f>
        <v>15.430310055056506</v>
      </c>
      <c r="G46" s="12">
        <f>G19/'Tab.i Bev_Stadtteile'!G19*100</f>
        <v>15.796306982111943</v>
      </c>
      <c r="H46" s="12">
        <f>H19/'Tab.i Bev_Stadtteile'!H19*100</f>
        <v>16.252308566557751</v>
      </c>
      <c r="I46" s="9">
        <f t="shared" si="3"/>
        <v>1.8523085665577508</v>
      </c>
    </row>
    <row r="47" spans="1:10" ht="15" customHeight="1" x14ac:dyDescent="0.35">
      <c r="B47" s="7" t="s">
        <v>24</v>
      </c>
      <c r="C47" s="52">
        <v>15.2</v>
      </c>
      <c r="D47" s="52">
        <v>15.2</v>
      </c>
      <c r="E47" s="52">
        <v>15.2</v>
      </c>
      <c r="F47" s="12">
        <f>F20/'Tab.i Bev_Stadtteile'!F20*100</f>
        <v>15.06073658229686</v>
      </c>
      <c r="G47" s="12">
        <f>G20/'Tab.i Bev_Stadtteile'!G20*100</f>
        <v>15.017462165308498</v>
      </c>
      <c r="H47" s="12">
        <f>H20/'Tab.i Bev_Stadtteile'!H20*100</f>
        <v>14.996858537528393</v>
      </c>
      <c r="I47" s="9">
        <f t="shared" si="3"/>
        <v>-0.20314146247160636</v>
      </c>
    </row>
    <row r="48" spans="1:10" ht="15" customHeight="1" x14ac:dyDescent="0.35">
      <c r="B48" s="7" t="s">
        <v>13</v>
      </c>
      <c r="C48" s="52">
        <v>16.100000000000001</v>
      </c>
      <c r="D48" s="52">
        <v>15.6</v>
      </c>
      <c r="E48" s="52">
        <v>15.8</v>
      </c>
      <c r="F48" s="12">
        <f>F21/'Tab.i Bev_Stadtteile'!F21*100</f>
        <v>15.417232021709633</v>
      </c>
      <c r="G48" s="12">
        <f>G21/'Tab.i Bev_Stadtteile'!G21*100</f>
        <v>15.584639228517307</v>
      </c>
      <c r="H48" s="12">
        <f>H21/'Tab.i Bev_Stadtteile'!H21*100</f>
        <v>15.677243261685431</v>
      </c>
      <c r="I48" s="9">
        <f t="shared" si="3"/>
        <v>-0.42275673831457006</v>
      </c>
    </row>
    <row r="49" spans="1:10" ht="15" customHeight="1" x14ac:dyDescent="0.35">
      <c r="B49" s="7" t="s">
        <v>14</v>
      </c>
      <c r="C49" s="52">
        <v>14.3</v>
      </c>
      <c r="D49" s="52">
        <v>14.6</v>
      </c>
      <c r="E49" s="52">
        <v>15</v>
      </c>
      <c r="F49" s="12">
        <f>F22/'Tab.i Bev_Stadtteile'!F22*100</f>
        <v>15.012106537530268</v>
      </c>
      <c r="G49" s="12">
        <f>G22/'Tab.i Bev_Stadtteile'!G22*100</f>
        <v>15.251509054325957</v>
      </c>
      <c r="H49" s="12">
        <f>H22/'Tab.i Bev_Stadtteile'!H22*100</f>
        <v>15.269339813689752</v>
      </c>
      <c r="I49" s="9">
        <f t="shared" si="3"/>
        <v>0.96933981368975175</v>
      </c>
    </row>
    <row r="50" spans="1:10" ht="15" customHeight="1" x14ac:dyDescent="0.35">
      <c r="B50" s="7" t="s">
        <v>15</v>
      </c>
      <c r="C50" s="52">
        <v>17.8</v>
      </c>
      <c r="D50" s="52">
        <v>17.600000000000001</v>
      </c>
      <c r="E50" s="52">
        <v>17.600000000000001</v>
      </c>
      <c r="F50" s="12">
        <f>F23/'Tab.i Bev_Stadtteile'!F23*100</f>
        <v>17.528646639826572</v>
      </c>
      <c r="G50" s="12">
        <f>G23/'Tab.i Bev_Stadtteile'!G23*100</f>
        <v>17.552944813727006</v>
      </c>
      <c r="H50" s="12">
        <f>H23/'Tab.i Bev_Stadtteile'!H23*100</f>
        <v>17.821401077752117</v>
      </c>
      <c r="I50" s="9">
        <f t="shared" si="3"/>
        <v>2.1401077752116748E-2</v>
      </c>
    </row>
    <row r="51" spans="1:10" ht="15" customHeight="1" x14ac:dyDescent="0.35">
      <c r="B51" s="7" t="s">
        <v>16</v>
      </c>
      <c r="C51" s="52">
        <v>16.399999999999999</v>
      </c>
      <c r="D51" s="52">
        <v>16.100000000000001</v>
      </c>
      <c r="E51" s="52">
        <v>16.100000000000001</v>
      </c>
      <c r="F51" s="12">
        <f>F24/'Tab.i Bev_Stadtteile'!F24*100</f>
        <v>16.153012234783954</v>
      </c>
      <c r="G51" s="12">
        <f>G24/'Tab.i Bev_Stadtteile'!G24*100</f>
        <v>16.250436944109996</v>
      </c>
      <c r="H51" s="12">
        <f>H24/'Tab.i Bev_Stadtteile'!H24*100</f>
        <v>16.374269005847953</v>
      </c>
      <c r="I51" s="9">
        <f t="shared" si="3"/>
        <v>-2.5730994152045383E-2</v>
      </c>
    </row>
    <row r="52" spans="1:10" ht="15" customHeight="1" x14ac:dyDescent="0.35">
      <c r="B52" s="7" t="s">
        <v>17</v>
      </c>
      <c r="C52" s="52">
        <v>14.9</v>
      </c>
      <c r="D52" s="52">
        <v>14.7</v>
      </c>
      <c r="E52" s="52">
        <v>14.7</v>
      </c>
      <c r="F52" s="12">
        <f>F25/'Tab.i Bev_Stadtteile'!F25*100</f>
        <v>14.724029616333855</v>
      </c>
      <c r="G52" s="12">
        <f>G25/'Tab.i Bev_Stadtteile'!G25*100</f>
        <v>14.691114245416079</v>
      </c>
      <c r="H52" s="12">
        <f>H25/'Tab.i Bev_Stadtteile'!H25*100</f>
        <v>14.829262777023972</v>
      </c>
      <c r="I52" s="9">
        <f t="shared" si="3"/>
        <v>-7.0737222976028136E-2</v>
      </c>
    </row>
    <row r="53" spans="1:10" ht="15" customHeight="1" x14ac:dyDescent="0.35">
      <c r="A53" s="21"/>
      <c r="B53" s="22" t="s">
        <v>18</v>
      </c>
      <c r="C53" s="54">
        <v>15.5</v>
      </c>
      <c r="D53" s="54">
        <v>15.5</v>
      </c>
      <c r="E53" s="54">
        <v>15.3</v>
      </c>
      <c r="F53" s="20">
        <f>F26/'Tab.i Bev_Stadtteile'!F26*100</f>
        <v>15.529247910863509</v>
      </c>
      <c r="G53" s="20">
        <f>G26/'Tab.i Bev_Stadtteile'!G26*100</f>
        <v>15.652837872232119</v>
      </c>
      <c r="H53" s="20">
        <f>H26/'Tab.i Bev_Stadtteile'!H26*100</f>
        <v>15.780794113916022</v>
      </c>
      <c r="I53" s="16">
        <f t="shared" si="3"/>
        <v>0.28079411391602171</v>
      </c>
      <c r="J53" s="21"/>
    </row>
    <row r="54" spans="1:10" ht="15" customHeight="1" x14ac:dyDescent="0.35">
      <c r="B54" s="26" t="s">
        <v>25</v>
      </c>
      <c r="C54" s="62"/>
      <c r="D54" s="62"/>
      <c r="E54" s="62"/>
      <c r="I54" s="13"/>
    </row>
    <row r="55" spans="1:10" ht="15" customHeight="1" x14ac:dyDescent="0.35">
      <c r="F55" s="13"/>
      <c r="G55" s="13"/>
      <c r="H55" s="13"/>
      <c r="I55" s="13"/>
    </row>
    <row r="56" spans="1:10" ht="15" customHeight="1" x14ac:dyDescent="0.35"/>
    <row r="57" spans="1:10" ht="15" customHeight="1" x14ac:dyDescent="0.35"/>
  </sheetData>
  <mergeCells count="26">
    <mergeCell ref="A29:B30"/>
    <mergeCell ref="B1:J1"/>
    <mergeCell ref="F32:F33"/>
    <mergeCell ref="G32:G33"/>
    <mergeCell ref="H32:H33"/>
    <mergeCell ref="J29:J30"/>
    <mergeCell ref="F2:F3"/>
    <mergeCell ref="G2:G3"/>
    <mergeCell ref="H2:H3"/>
    <mergeCell ref="I2:I3"/>
    <mergeCell ref="J2:J3"/>
    <mergeCell ref="F29:F30"/>
    <mergeCell ref="G29:G30"/>
    <mergeCell ref="H29:H30"/>
    <mergeCell ref="I29:I30"/>
    <mergeCell ref="A2:B3"/>
    <mergeCell ref="C32:C33"/>
    <mergeCell ref="D32:D33"/>
    <mergeCell ref="E32:E33"/>
    <mergeCell ref="I32:I33"/>
    <mergeCell ref="C2:C3"/>
    <mergeCell ref="D2:D3"/>
    <mergeCell ref="E2:E3"/>
    <mergeCell ref="C29:C30"/>
    <mergeCell ref="D29:D30"/>
    <mergeCell ref="E29:E30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zoomScaleNormal="100" workbookViewId="0">
      <selection activeCell="K12" sqref="K12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5" s="29" customFormat="1" ht="18" customHeight="1" x14ac:dyDescent="0.4">
      <c r="A1" s="95" t="s">
        <v>128</v>
      </c>
      <c r="B1" s="95"/>
      <c r="C1" s="95"/>
      <c r="D1" s="95"/>
      <c r="E1" s="95"/>
      <c r="F1" s="95"/>
      <c r="G1" s="95"/>
      <c r="H1" s="95"/>
      <c r="I1" s="95"/>
      <c r="J1" s="95"/>
    </row>
    <row r="2" spans="1:15" s="3" customFormat="1" ht="14.25" customHeight="1" x14ac:dyDescent="0.35">
      <c r="A2" s="92" t="s">
        <v>78</v>
      </c>
      <c r="B2" s="92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</row>
    <row r="3" spans="1:15" s="3" customFormat="1" ht="14.25" customHeight="1" x14ac:dyDescent="0.35">
      <c r="A3" s="94"/>
      <c r="B3" s="94"/>
      <c r="C3" s="96"/>
      <c r="D3" s="96"/>
      <c r="E3" s="96"/>
      <c r="F3" s="96"/>
      <c r="G3" s="96"/>
      <c r="H3" s="96"/>
      <c r="I3" s="94"/>
      <c r="J3" s="94"/>
    </row>
    <row r="4" spans="1:15" s="1" customFormat="1" ht="15" customHeight="1" x14ac:dyDescent="0.4">
      <c r="B4" s="4" t="s">
        <v>0</v>
      </c>
      <c r="C4" s="57">
        <v>17640</v>
      </c>
      <c r="D4" s="57" t="s">
        <v>615</v>
      </c>
      <c r="E4" s="57" t="s">
        <v>616</v>
      </c>
      <c r="F4" s="23" t="e">
        <f>SUM(F8:F27)</f>
        <v>#REF!</v>
      </c>
      <c r="G4" s="23" t="e">
        <f>SUM(G8:G27)</f>
        <v>#REF!</v>
      </c>
      <c r="H4" s="23" t="e">
        <f>SUM(H8:H27)</f>
        <v>#REF!</v>
      </c>
      <c r="I4" s="5" t="e">
        <f>H4-C4</f>
        <v>#REF!</v>
      </c>
      <c r="J4" s="6" t="e">
        <f>I4/C4*100</f>
        <v>#REF!</v>
      </c>
    </row>
    <row r="5" spans="1:15" s="1" customFormat="1" ht="15" customHeight="1" x14ac:dyDescent="0.4">
      <c r="B5" s="7" t="s">
        <v>20</v>
      </c>
      <c r="C5" s="52">
        <v>194</v>
      </c>
      <c r="D5" s="52">
        <v>155</v>
      </c>
      <c r="E5" s="52">
        <v>-112</v>
      </c>
      <c r="F5" s="27">
        <v>114</v>
      </c>
      <c r="G5" s="27" t="e">
        <f>G4-F4</f>
        <v>#REF!</v>
      </c>
      <c r="H5" s="27" t="e">
        <f>H4-G4</f>
        <v>#REF!</v>
      </c>
      <c r="I5" s="8"/>
      <c r="J5" s="9"/>
    </row>
    <row r="6" spans="1:15" s="1" customFormat="1" ht="15" customHeight="1" x14ac:dyDescent="0.4">
      <c r="B6" s="7" t="s">
        <v>21</v>
      </c>
      <c r="C6" s="52">
        <v>1.1000000000000001</v>
      </c>
      <c r="D6" s="52">
        <v>0.9</v>
      </c>
      <c r="E6" s="52">
        <v>-0.6</v>
      </c>
      <c r="F6" s="36">
        <v>0.6</v>
      </c>
      <c r="G6" s="36" t="e">
        <f>G5/F4*100</f>
        <v>#REF!</v>
      </c>
      <c r="H6" s="36" t="e">
        <f>H5/G4*100</f>
        <v>#REF!</v>
      </c>
      <c r="I6" s="8"/>
      <c r="J6" s="9"/>
    </row>
    <row r="7" spans="1:15" s="1" customFormat="1" ht="9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</row>
    <row r="8" spans="1:15" ht="15" customHeight="1" x14ac:dyDescent="0.35">
      <c r="B8" s="7" t="s">
        <v>1</v>
      </c>
      <c r="C8" s="53">
        <v>2309</v>
      </c>
      <c r="D8" s="53" t="s">
        <v>617</v>
      </c>
      <c r="E8" s="53" t="s">
        <v>618</v>
      </c>
      <c r="F8" s="24" t="e">
        <f>#REF!</f>
        <v>#REF!</v>
      </c>
      <c r="G8" s="24" t="e">
        <f>#REF!</f>
        <v>#REF!</v>
      </c>
      <c r="H8" s="24" t="e">
        <f>#REF!</f>
        <v>#REF!</v>
      </c>
      <c r="I8" s="8" t="e">
        <f>H8-C8</f>
        <v>#REF!</v>
      </c>
      <c r="J8" s="9" t="e">
        <f>I8/C8*100</f>
        <v>#REF!</v>
      </c>
      <c r="L8" s="81"/>
      <c r="M8" s="70"/>
      <c r="N8" s="85"/>
      <c r="O8" s="85"/>
    </row>
    <row r="9" spans="1:15" ht="15" customHeight="1" x14ac:dyDescent="0.35">
      <c r="B9" s="7" t="s">
        <v>2</v>
      </c>
      <c r="C9" s="52">
        <v>709</v>
      </c>
      <c r="D9" s="52">
        <v>706</v>
      </c>
      <c r="E9" s="52">
        <v>723</v>
      </c>
      <c r="F9" s="24" t="e">
        <f>#REF!</f>
        <v>#REF!</v>
      </c>
      <c r="G9" s="24" t="e">
        <f>#REF!</f>
        <v>#REF!</v>
      </c>
      <c r="H9" s="24" t="e">
        <f>#REF!</f>
        <v>#REF!</v>
      </c>
      <c r="I9" s="8" t="e">
        <f t="shared" ref="I9:I27" si="0">H9-C9</f>
        <v>#REF!</v>
      </c>
      <c r="J9" s="9" t="e">
        <f t="shared" ref="J9:J26" si="1">I9/C9*100</f>
        <v>#REF!</v>
      </c>
      <c r="L9" s="81"/>
      <c r="M9" s="70"/>
      <c r="N9" s="85"/>
      <c r="O9" s="85"/>
    </row>
    <row r="10" spans="1:15" ht="15" customHeight="1" x14ac:dyDescent="0.35">
      <c r="B10" s="7" t="s">
        <v>3</v>
      </c>
      <c r="C10" s="52">
        <v>1356</v>
      </c>
      <c r="D10" s="52" t="s">
        <v>619</v>
      </c>
      <c r="E10" s="52" t="s">
        <v>620</v>
      </c>
      <c r="F10" s="24" t="e">
        <f>#REF!</f>
        <v>#REF!</v>
      </c>
      <c r="G10" s="24" t="e">
        <f>#REF!</f>
        <v>#REF!</v>
      </c>
      <c r="H10" s="24" t="e">
        <f>#REF!</f>
        <v>#REF!</v>
      </c>
      <c r="I10" s="8" t="e">
        <f t="shared" si="0"/>
        <v>#REF!</v>
      </c>
      <c r="J10" s="9" t="e">
        <f t="shared" si="1"/>
        <v>#REF!</v>
      </c>
      <c r="L10" s="81"/>
      <c r="M10" s="70"/>
      <c r="N10" s="85"/>
      <c r="O10" s="85"/>
    </row>
    <row r="11" spans="1:15" ht="15" customHeight="1" x14ac:dyDescent="0.35">
      <c r="B11" s="7" t="s">
        <v>4</v>
      </c>
      <c r="C11" s="52">
        <v>2031</v>
      </c>
      <c r="D11" s="52" t="s">
        <v>621</v>
      </c>
      <c r="E11" s="52" t="s">
        <v>448</v>
      </c>
      <c r="F11" s="24" t="e">
        <f>#REF!</f>
        <v>#REF!</v>
      </c>
      <c r="G11" s="24" t="e">
        <f>#REF!</f>
        <v>#REF!</v>
      </c>
      <c r="H11" s="24" t="e">
        <f>#REF!</f>
        <v>#REF!</v>
      </c>
      <c r="I11" s="8" t="e">
        <f t="shared" si="0"/>
        <v>#REF!</v>
      </c>
      <c r="J11" s="9" t="e">
        <f t="shared" si="1"/>
        <v>#REF!</v>
      </c>
      <c r="L11" s="81"/>
      <c r="M11" s="70"/>
      <c r="N11" s="85"/>
      <c r="O11" s="85"/>
    </row>
    <row r="12" spans="1:15" ht="15" customHeight="1" x14ac:dyDescent="0.35">
      <c r="B12" s="7" t="s">
        <v>5</v>
      </c>
      <c r="C12" s="52">
        <v>969</v>
      </c>
      <c r="D12" s="52">
        <v>962</v>
      </c>
      <c r="E12" s="52">
        <v>981</v>
      </c>
      <c r="F12" s="24" t="e">
        <f>#REF!</f>
        <v>#REF!</v>
      </c>
      <c r="G12" s="24" t="e">
        <f>#REF!</f>
        <v>#REF!</v>
      </c>
      <c r="H12" s="24" t="e">
        <f>#REF!</f>
        <v>#REF!</v>
      </c>
      <c r="I12" s="8" t="e">
        <f t="shared" si="0"/>
        <v>#REF!</v>
      </c>
      <c r="J12" s="9" t="e">
        <f t="shared" si="1"/>
        <v>#REF!</v>
      </c>
      <c r="L12" s="81"/>
      <c r="M12" s="70"/>
      <c r="N12" s="85"/>
      <c r="O12" s="85"/>
    </row>
    <row r="13" spans="1:15" ht="15" customHeight="1" x14ac:dyDescent="0.35">
      <c r="B13" s="7" t="s">
        <v>6</v>
      </c>
      <c r="C13" s="52">
        <v>584</v>
      </c>
      <c r="D13" s="52">
        <v>570</v>
      </c>
      <c r="E13" s="52">
        <v>564</v>
      </c>
      <c r="F13" s="24" t="e">
        <f>#REF!</f>
        <v>#REF!</v>
      </c>
      <c r="G13" s="24" t="e">
        <f>#REF!</f>
        <v>#REF!</v>
      </c>
      <c r="H13" s="24" t="e">
        <f>#REF!</f>
        <v>#REF!</v>
      </c>
      <c r="I13" s="8" t="e">
        <f t="shared" si="0"/>
        <v>#REF!</v>
      </c>
      <c r="J13" s="9" t="e">
        <f t="shared" si="1"/>
        <v>#REF!</v>
      </c>
      <c r="L13" s="81"/>
      <c r="M13" s="70"/>
      <c r="N13" s="85"/>
      <c r="O13" s="85"/>
    </row>
    <row r="14" spans="1:15" ht="15" customHeight="1" x14ac:dyDescent="0.35">
      <c r="B14" s="7" t="s">
        <v>7</v>
      </c>
      <c r="C14" s="52">
        <v>270</v>
      </c>
      <c r="D14" s="52">
        <v>261</v>
      </c>
      <c r="E14" s="52">
        <v>267</v>
      </c>
      <c r="F14" s="24" t="e">
        <f>#REF!</f>
        <v>#REF!</v>
      </c>
      <c r="G14" s="24" t="e">
        <f>#REF!</f>
        <v>#REF!</v>
      </c>
      <c r="H14" s="24" t="e">
        <f>#REF!</f>
        <v>#REF!</v>
      </c>
      <c r="I14" s="8" t="e">
        <f t="shared" si="0"/>
        <v>#REF!</v>
      </c>
      <c r="J14" s="9" t="e">
        <f t="shared" si="1"/>
        <v>#REF!</v>
      </c>
    </row>
    <row r="15" spans="1:15" ht="15" customHeight="1" x14ac:dyDescent="0.35">
      <c r="B15" s="7" t="s">
        <v>8</v>
      </c>
      <c r="C15" s="52">
        <v>340</v>
      </c>
      <c r="D15" s="52">
        <v>349</v>
      </c>
      <c r="E15" s="52">
        <v>343</v>
      </c>
      <c r="F15" s="24" t="e">
        <f>#REF!</f>
        <v>#REF!</v>
      </c>
      <c r="G15" s="24" t="e">
        <f>#REF!</f>
        <v>#REF!</v>
      </c>
      <c r="H15" s="24" t="e">
        <f>#REF!</f>
        <v>#REF!</v>
      </c>
      <c r="I15" s="8" t="e">
        <f t="shared" si="0"/>
        <v>#REF!</v>
      </c>
      <c r="J15" s="9" t="e">
        <f t="shared" si="1"/>
        <v>#REF!</v>
      </c>
      <c r="M15" s="85"/>
      <c r="N15" s="85"/>
    </row>
    <row r="16" spans="1:15" ht="15" customHeight="1" x14ac:dyDescent="0.35">
      <c r="B16" s="7" t="s">
        <v>9</v>
      </c>
      <c r="C16" s="52">
        <v>25</v>
      </c>
      <c r="D16" s="52">
        <v>28</v>
      </c>
      <c r="E16" s="52">
        <v>28</v>
      </c>
      <c r="F16" s="24" t="e">
        <f>#REF!</f>
        <v>#REF!</v>
      </c>
      <c r="G16" s="24" t="e">
        <f>#REF!</f>
        <v>#REF!</v>
      </c>
      <c r="H16" s="24" t="e">
        <f>#REF!</f>
        <v>#REF!</v>
      </c>
      <c r="I16" s="8" t="e">
        <f t="shared" si="0"/>
        <v>#REF!</v>
      </c>
      <c r="J16" s="9" t="e">
        <f t="shared" si="1"/>
        <v>#REF!</v>
      </c>
      <c r="L16" s="81"/>
      <c r="M16" s="86"/>
      <c r="N16" s="86"/>
    </row>
    <row r="17" spans="1:14" ht="15" customHeight="1" x14ac:dyDescent="0.35">
      <c r="B17" s="7" t="s">
        <v>10</v>
      </c>
      <c r="C17" s="52">
        <v>361</v>
      </c>
      <c r="D17" s="52">
        <v>368</v>
      </c>
      <c r="E17" s="52">
        <v>366</v>
      </c>
      <c r="F17" s="24" t="e">
        <f>#REF!</f>
        <v>#REF!</v>
      </c>
      <c r="G17" s="24" t="e">
        <f>#REF!</f>
        <v>#REF!</v>
      </c>
      <c r="H17" s="24" t="e">
        <f>#REF!</f>
        <v>#REF!</v>
      </c>
      <c r="I17" s="8" t="e">
        <f t="shared" si="0"/>
        <v>#REF!</v>
      </c>
      <c r="J17" s="9" t="e">
        <f t="shared" si="1"/>
        <v>#REF!</v>
      </c>
      <c r="L17" s="81"/>
      <c r="M17" s="86"/>
      <c r="N17" s="86"/>
    </row>
    <row r="18" spans="1:14" ht="15" customHeight="1" x14ac:dyDescent="0.35">
      <c r="B18" s="7" t="s">
        <v>11</v>
      </c>
      <c r="C18" s="52">
        <v>289</v>
      </c>
      <c r="D18" s="52">
        <v>292</v>
      </c>
      <c r="E18" s="52">
        <v>302</v>
      </c>
      <c r="F18" s="24" t="e">
        <f>#REF!</f>
        <v>#REF!</v>
      </c>
      <c r="G18" s="24" t="e">
        <f>#REF!</f>
        <v>#REF!</v>
      </c>
      <c r="H18" s="24" t="e">
        <f>#REF!</f>
        <v>#REF!</v>
      </c>
      <c r="I18" s="8" t="e">
        <f t="shared" si="0"/>
        <v>#REF!</v>
      </c>
      <c r="J18" s="9" t="e">
        <f t="shared" si="1"/>
        <v>#REF!</v>
      </c>
      <c r="L18" s="81"/>
      <c r="M18" s="86"/>
      <c r="N18" s="86"/>
    </row>
    <row r="19" spans="1:14" ht="15" customHeight="1" x14ac:dyDescent="0.35">
      <c r="B19" s="7" t="s">
        <v>12</v>
      </c>
      <c r="C19" s="52">
        <v>594</v>
      </c>
      <c r="D19" s="52">
        <v>610</v>
      </c>
      <c r="E19" s="52">
        <v>582</v>
      </c>
      <c r="F19" s="24" t="e">
        <f>#REF!</f>
        <v>#REF!</v>
      </c>
      <c r="G19" s="24" t="e">
        <f>#REF!</f>
        <v>#REF!</v>
      </c>
      <c r="H19" s="24" t="e">
        <f>#REF!</f>
        <v>#REF!</v>
      </c>
      <c r="I19" s="8" t="e">
        <f t="shared" si="0"/>
        <v>#REF!</v>
      </c>
      <c r="J19" s="9" t="e">
        <f t="shared" si="1"/>
        <v>#REF!</v>
      </c>
      <c r="L19" s="81"/>
      <c r="M19" s="86"/>
      <c r="N19" s="86"/>
    </row>
    <row r="20" spans="1:14" ht="15" customHeight="1" x14ac:dyDescent="0.35">
      <c r="B20" s="7" t="s">
        <v>24</v>
      </c>
      <c r="C20" s="52">
        <v>2065</v>
      </c>
      <c r="D20" s="52" t="s">
        <v>622</v>
      </c>
      <c r="E20" s="52" t="s">
        <v>623</v>
      </c>
      <c r="F20" s="24" t="e">
        <f>#REF!</f>
        <v>#REF!</v>
      </c>
      <c r="G20" s="24" t="e">
        <f>#REF!</f>
        <v>#REF!</v>
      </c>
      <c r="H20" s="24" t="e">
        <f>#REF!</f>
        <v>#REF!</v>
      </c>
      <c r="I20" s="8" t="e">
        <f t="shared" si="0"/>
        <v>#REF!</v>
      </c>
      <c r="J20" s="9" t="e">
        <f t="shared" si="1"/>
        <v>#REF!</v>
      </c>
      <c r="L20" s="81"/>
      <c r="M20" s="86"/>
      <c r="N20" s="86"/>
    </row>
    <row r="21" spans="1:14" ht="15" customHeight="1" x14ac:dyDescent="0.35">
      <c r="B21" s="7" t="s">
        <v>13</v>
      </c>
      <c r="C21" s="52">
        <v>571</v>
      </c>
      <c r="D21" s="52">
        <v>579</v>
      </c>
      <c r="E21" s="52">
        <v>524</v>
      </c>
      <c r="F21" s="24" t="e">
        <f>#REF!</f>
        <v>#REF!</v>
      </c>
      <c r="G21" s="24" t="e">
        <f>#REF!</f>
        <v>#REF!</v>
      </c>
      <c r="H21" s="24" t="e">
        <f>#REF!</f>
        <v>#REF!</v>
      </c>
      <c r="I21" s="8" t="e">
        <f t="shared" si="0"/>
        <v>#REF!</v>
      </c>
      <c r="J21" s="9" t="e">
        <f t="shared" si="1"/>
        <v>#REF!</v>
      </c>
      <c r="L21" s="81"/>
      <c r="M21" s="86"/>
      <c r="N21" s="86"/>
    </row>
    <row r="22" spans="1:14" ht="15" customHeight="1" x14ac:dyDescent="0.35">
      <c r="B22" s="7" t="s">
        <v>14</v>
      </c>
      <c r="C22" s="52">
        <v>138</v>
      </c>
      <c r="D22" s="52">
        <v>144</v>
      </c>
      <c r="E22" s="52">
        <v>156</v>
      </c>
      <c r="F22" s="24" t="e">
        <f>#REF!</f>
        <v>#REF!</v>
      </c>
      <c r="G22" s="24" t="e">
        <f>#REF!</f>
        <v>#REF!</v>
      </c>
      <c r="H22" s="24" t="e">
        <f>#REF!</f>
        <v>#REF!</v>
      </c>
      <c r="I22" s="8" t="e">
        <f t="shared" si="0"/>
        <v>#REF!</v>
      </c>
      <c r="J22" s="9" t="e">
        <f t="shared" si="1"/>
        <v>#REF!</v>
      </c>
    </row>
    <row r="23" spans="1:14" ht="15" customHeight="1" x14ac:dyDescent="0.35">
      <c r="B23" s="7" t="s">
        <v>15</v>
      </c>
      <c r="C23" s="52">
        <v>783</v>
      </c>
      <c r="D23" s="52">
        <v>776</v>
      </c>
      <c r="E23" s="52">
        <v>789</v>
      </c>
      <c r="F23" s="24" t="e">
        <f>#REF!</f>
        <v>#REF!</v>
      </c>
      <c r="G23" s="24" t="e">
        <f>#REF!</f>
        <v>#REF!</v>
      </c>
      <c r="H23" s="24" t="e">
        <f>#REF!</f>
        <v>#REF!</v>
      </c>
      <c r="I23" s="8" t="e">
        <f t="shared" si="0"/>
        <v>#REF!</v>
      </c>
      <c r="J23" s="9" t="e">
        <f t="shared" si="1"/>
        <v>#REF!</v>
      </c>
    </row>
    <row r="24" spans="1:14" ht="15" customHeight="1" x14ac:dyDescent="0.35">
      <c r="B24" s="7" t="s">
        <v>16</v>
      </c>
      <c r="C24" s="52">
        <v>1973</v>
      </c>
      <c r="D24" s="52" t="s">
        <v>624</v>
      </c>
      <c r="E24" s="52" t="s">
        <v>625</v>
      </c>
      <c r="F24" s="24" t="e">
        <f>#REF!</f>
        <v>#REF!</v>
      </c>
      <c r="G24" s="24" t="e">
        <f>#REF!</f>
        <v>#REF!</v>
      </c>
      <c r="H24" s="24" t="e">
        <f>#REF!</f>
        <v>#REF!</v>
      </c>
      <c r="I24" s="8" t="e">
        <f t="shared" si="0"/>
        <v>#REF!</v>
      </c>
      <c r="J24" s="9" t="e">
        <f t="shared" si="1"/>
        <v>#REF!</v>
      </c>
    </row>
    <row r="25" spans="1:14" ht="15" customHeight="1" x14ac:dyDescent="0.35">
      <c r="B25" s="7" t="s">
        <v>17</v>
      </c>
      <c r="C25" s="52">
        <v>1189</v>
      </c>
      <c r="D25" s="52" t="s">
        <v>626</v>
      </c>
      <c r="E25" s="52" t="s">
        <v>627</v>
      </c>
      <c r="F25" s="24" t="e">
        <f>#REF!</f>
        <v>#REF!</v>
      </c>
      <c r="G25" s="24" t="e">
        <f>#REF!</f>
        <v>#REF!</v>
      </c>
      <c r="H25" s="24" t="e">
        <f>#REF!</f>
        <v>#REF!</v>
      </c>
      <c r="I25" s="8" t="e">
        <f t="shared" si="0"/>
        <v>#REF!</v>
      </c>
      <c r="J25" s="9" t="e">
        <f t="shared" si="1"/>
        <v>#REF!</v>
      </c>
    </row>
    <row r="26" spans="1:14" ht="15" customHeight="1" x14ac:dyDescent="0.35">
      <c r="B26" s="7" t="s">
        <v>18</v>
      </c>
      <c r="C26" s="52">
        <v>1082</v>
      </c>
      <c r="D26" s="52" t="s">
        <v>628</v>
      </c>
      <c r="E26" s="52" t="s">
        <v>334</v>
      </c>
      <c r="F26" s="24" t="e">
        <f>#REF!</f>
        <v>#REF!</v>
      </c>
      <c r="G26" s="24" t="e">
        <f>#REF!</f>
        <v>#REF!</v>
      </c>
      <c r="H26" s="24" t="e">
        <f>#REF!</f>
        <v>#REF!</v>
      </c>
      <c r="I26" s="8" t="e">
        <f t="shared" si="0"/>
        <v>#REF!</v>
      </c>
      <c r="J26" s="9" t="e">
        <f t="shared" si="1"/>
        <v>#REF!</v>
      </c>
    </row>
    <row r="27" spans="1:14" ht="15" customHeight="1" x14ac:dyDescent="0.35">
      <c r="B27" s="7" t="s">
        <v>19</v>
      </c>
      <c r="C27" s="52">
        <v>2</v>
      </c>
      <c r="D27" s="52">
        <v>17</v>
      </c>
      <c r="E27" s="52">
        <v>2</v>
      </c>
      <c r="F27" s="24" t="e">
        <f>#REF!</f>
        <v>#REF!</v>
      </c>
      <c r="G27" s="25" t="e">
        <f>#REF!</f>
        <v>#REF!</v>
      </c>
      <c r="H27" s="25" t="e">
        <f>#REF!</f>
        <v>#REF!</v>
      </c>
      <c r="I27" s="8" t="e">
        <f t="shared" si="0"/>
        <v>#REF!</v>
      </c>
      <c r="J27" s="9"/>
    </row>
    <row r="28" spans="1:14" ht="6" customHeight="1" x14ac:dyDescent="0.35"/>
    <row r="29" spans="1:14" s="1" customFormat="1" ht="21" customHeight="1" x14ac:dyDescent="0.4">
      <c r="A29" s="92" t="s">
        <v>72</v>
      </c>
      <c r="B29" s="92"/>
      <c r="C29" s="90">
        <v>2017</v>
      </c>
      <c r="D29" s="90">
        <v>2018</v>
      </c>
      <c r="E29" s="90">
        <v>2019</v>
      </c>
      <c r="F29" s="90">
        <v>2020</v>
      </c>
      <c r="G29" s="90">
        <v>2021</v>
      </c>
      <c r="H29" s="90">
        <v>2022</v>
      </c>
      <c r="I29" s="92" t="s">
        <v>193</v>
      </c>
      <c r="J29" s="92"/>
    </row>
    <row r="30" spans="1:14" s="1" customFormat="1" ht="21" customHeight="1" x14ac:dyDescent="0.4">
      <c r="A30" s="94"/>
      <c r="B30" s="94"/>
      <c r="C30" s="96"/>
      <c r="D30" s="96"/>
      <c r="E30" s="96"/>
      <c r="F30" s="96"/>
      <c r="G30" s="96"/>
      <c r="H30" s="96"/>
      <c r="I30" s="94"/>
      <c r="J30" s="94"/>
    </row>
    <row r="31" spans="1:14" s="1" customFormat="1" ht="15" customHeight="1" x14ac:dyDescent="0.4">
      <c r="B31" s="4" t="s">
        <v>0</v>
      </c>
      <c r="C31" s="57">
        <v>14.8</v>
      </c>
      <c r="D31" s="57">
        <v>14.9</v>
      </c>
      <c r="E31" s="57">
        <v>14.7</v>
      </c>
      <c r="F31" s="31" t="e">
        <f>#REF!/#REF!*100</f>
        <v>#REF!</v>
      </c>
      <c r="G31" s="31" t="e">
        <f>#REF!/#REF!*100</f>
        <v>#REF!</v>
      </c>
      <c r="H31" s="31" t="e">
        <f>#REF!/#REF!*100</f>
        <v>#REF!</v>
      </c>
      <c r="I31" s="6" t="e">
        <f>H31-C31</f>
        <v>#REF!</v>
      </c>
      <c r="K31" s="39"/>
    </row>
    <row r="32" spans="1:14" ht="15" customHeight="1" x14ac:dyDescent="0.35">
      <c r="B32" s="7" t="s">
        <v>20</v>
      </c>
      <c r="C32" s="97">
        <v>0.1</v>
      </c>
      <c r="D32" s="97">
        <v>0.1</v>
      </c>
      <c r="E32" s="97">
        <v>-0.2</v>
      </c>
      <c r="F32" s="102">
        <v>0.1</v>
      </c>
      <c r="G32" s="102">
        <v>0.3</v>
      </c>
      <c r="H32" s="102">
        <v>0.1</v>
      </c>
      <c r="I32" s="9"/>
    </row>
    <row r="33" spans="1:10" ht="15" customHeight="1" x14ac:dyDescent="0.35">
      <c r="B33" s="7" t="s">
        <v>73</v>
      </c>
      <c r="C33" s="97"/>
      <c r="D33" s="97"/>
      <c r="E33" s="97"/>
      <c r="F33" s="102"/>
      <c r="G33" s="102"/>
      <c r="H33" s="102"/>
      <c r="I33" s="9"/>
    </row>
    <row r="34" spans="1:10" ht="15" customHeight="1" x14ac:dyDescent="0.35">
      <c r="A34" s="21"/>
      <c r="B34" s="22"/>
      <c r="C34" s="22"/>
      <c r="D34" s="22"/>
      <c r="E34" s="22"/>
      <c r="F34" s="20"/>
      <c r="G34" s="20"/>
      <c r="H34" s="20"/>
      <c r="I34" s="16"/>
      <c r="J34" s="21"/>
    </row>
    <row r="35" spans="1:10" ht="15" customHeight="1" x14ac:dyDescent="0.35">
      <c r="B35" s="7" t="s">
        <v>1</v>
      </c>
      <c r="C35" s="53">
        <v>12.8</v>
      </c>
      <c r="D35" s="53">
        <v>12.7</v>
      </c>
      <c r="E35" s="53">
        <v>11.4</v>
      </c>
      <c r="F35" s="12" t="e">
        <f>#REF!/#REF!*100</f>
        <v>#REF!</v>
      </c>
      <c r="G35" s="12" t="e">
        <f>#REF!/#REF!*100</f>
        <v>#REF!</v>
      </c>
      <c r="H35" s="12" t="e">
        <f>#REF!/#REF!*100</f>
        <v>#REF!</v>
      </c>
      <c r="I35" s="9" t="e">
        <f t="shared" ref="I35:I52" si="2">H35-C36</f>
        <v>#REF!</v>
      </c>
    </row>
    <row r="36" spans="1:10" ht="15" customHeight="1" x14ac:dyDescent="0.35">
      <c r="B36" s="7" t="s">
        <v>2</v>
      </c>
      <c r="C36" s="54">
        <v>14.6</v>
      </c>
      <c r="D36" s="54">
        <v>14.3</v>
      </c>
      <c r="E36" s="54">
        <v>14.4</v>
      </c>
      <c r="F36" s="12" t="e">
        <f>#REF!/#REF!*100</f>
        <v>#REF!</v>
      </c>
      <c r="G36" s="12" t="e">
        <f>#REF!/#REF!*100</f>
        <v>#REF!</v>
      </c>
      <c r="H36" s="12" t="e">
        <f>#REF!/#REF!*100</f>
        <v>#REF!</v>
      </c>
      <c r="I36" s="9" t="e">
        <f t="shared" si="2"/>
        <v>#REF!</v>
      </c>
    </row>
    <row r="37" spans="1:10" ht="15" customHeight="1" x14ac:dyDescent="0.35">
      <c r="B37" s="7" t="s">
        <v>3</v>
      </c>
      <c r="C37" s="54">
        <v>15.5</v>
      </c>
      <c r="D37" s="54">
        <v>15.6</v>
      </c>
      <c r="E37" s="54">
        <v>15.8</v>
      </c>
      <c r="F37" s="12" t="e">
        <f>#REF!/#REF!*100</f>
        <v>#REF!</v>
      </c>
      <c r="G37" s="12" t="e">
        <f>#REF!/#REF!*100</f>
        <v>#REF!</v>
      </c>
      <c r="H37" s="12" t="e">
        <f>#REF!/#REF!*100</f>
        <v>#REF!</v>
      </c>
      <c r="I37" s="9" t="e">
        <f t="shared" si="2"/>
        <v>#REF!</v>
      </c>
    </row>
    <row r="38" spans="1:10" ht="15" customHeight="1" x14ac:dyDescent="0.35">
      <c r="B38" s="7" t="s">
        <v>4</v>
      </c>
      <c r="C38" s="54">
        <v>15.8</v>
      </c>
      <c r="D38" s="54">
        <v>15.7</v>
      </c>
      <c r="E38" s="54">
        <v>15.7</v>
      </c>
      <c r="F38" s="12" t="e">
        <f>#REF!/#REF!*100</f>
        <v>#REF!</v>
      </c>
      <c r="G38" s="12" t="e">
        <f>#REF!/#REF!*100</f>
        <v>#REF!</v>
      </c>
      <c r="H38" s="12" t="e">
        <f>#REF!/#REF!*100</f>
        <v>#REF!</v>
      </c>
      <c r="I38" s="9" t="e">
        <f t="shared" si="2"/>
        <v>#REF!</v>
      </c>
    </row>
    <row r="39" spans="1:10" ht="15" customHeight="1" x14ac:dyDescent="0.35">
      <c r="B39" s="7" t="s">
        <v>5</v>
      </c>
      <c r="C39" s="54">
        <v>11.6</v>
      </c>
      <c r="D39" s="54">
        <v>11.3</v>
      </c>
      <c r="E39" s="54">
        <v>11.2</v>
      </c>
      <c r="F39" s="12" t="e">
        <f>#REF!/#REF!*100</f>
        <v>#REF!</v>
      </c>
      <c r="G39" s="12" t="e">
        <f>#REF!/#REF!*100</f>
        <v>#REF!</v>
      </c>
      <c r="H39" s="12" t="e">
        <f>#REF!/#REF!*100</f>
        <v>#REF!</v>
      </c>
      <c r="I39" s="9" t="e">
        <f t="shared" si="2"/>
        <v>#REF!</v>
      </c>
    </row>
    <row r="40" spans="1:10" ht="15" customHeight="1" x14ac:dyDescent="0.35">
      <c r="B40" s="7" t="s">
        <v>6</v>
      </c>
      <c r="C40" s="54">
        <v>17.899999999999999</v>
      </c>
      <c r="D40" s="54">
        <v>17.399999999999999</v>
      </c>
      <c r="E40" s="54">
        <v>17.100000000000001</v>
      </c>
      <c r="F40" s="12" t="e">
        <f>#REF!/#REF!*100</f>
        <v>#REF!</v>
      </c>
      <c r="G40" s="12" t="e">
        <f>#REF!/#REF!*100</f>
        <v>#REF!</v>
      </c>
      <c r="H40" s="12" t="e">
        <f>#REF!/#REF!*100</f>
        <v>#REF!</v>
      </c>
      <c r="I40" s="9" t="e">
        <f t="shared" si="2"/>
        <v>#REF!</v>
      </c>
    </row>
    <row r="41" spans="1:10" ht="15" customHeight="1" x14ac:dyDescent="0.35">
      <c r="B41" s="7" t="s">
        <v>7</v>
      </c>
      <c r="C41" s="54">
        <v>16.3</v>
      </c>
      <c r="D41" s="54">
        <v>15.7</v>
      </c>
      <c r="E41" s="54">
        <v>16</v>
      </c>
      <c r="F41" s="12" t="e">
        <f>#REF!/#REF!*100</f>
        <v>#REF!</v>
      </c>
      <c r="G41" s="12" t="e">
        <f>#REF!/#REF!*100</f>
        <v>#REF!</v>
      </c>
      <c r="H41" s="12" t="e">
        <f>#REF!/#REF!*100</f>
        <v>#REF!</v>
      </c>
      <c r="I41" s="9" t="e">
        <f t="shared" si="2"/>
        <v>#REF!</v>
      </c>
    </row>
    <row r="42" spans="1:10" ht="15" customHeight="1" x14ac:dyDescent="0.35">
      <c r="B42" s="7" t="s">
        <v>8</v>
      </c>
      <c r="C42" s="54">
        <v>11</v>
      </c>
      <c r="D42" s="54">
        <v>11.4</v>
      </c>
      <c r="E42" s="54">
        <v>11.1</v>
      </c>
      <c r="F42" s="12" t="e">
        <f>#REF!/#REF!*100</f>
        <v>#REF!</v>
      </c>
      <c r="G42" s="12" t="e">
        <f>#REF!/#REF!*100</f>
        <v>#REF!</v>
      </c>
      <c r="H42" s="12" t="e">
        <f>#REF!/#REF!*100</f>
        <v>#REF!</v>
      </c>
      <c r="I42" s="9" t="e">
        <f t="shared" si="2"/>
        <v>#REF!</v>
      </c>
    </row>
    <row r="43" spans="1:10" ht="15" customHeight="1" x14ac:dyDescent="0.35">
      <c r="B43" s="7" t="s">
        <v>9</v>
      </c>
      <c r="C43" s="54">
        <v>10.8</v>
      </c>
      <c r="D43" s="54">
        <v>12.3</v>
      </c>
      <c r="E43" s="54">
        <v>12.3</v>
      </c>
      <c r="F43" s="12" t="e">
        <f>#REF!/#REF!*100</f>
        <v>#REF!</v>
      </c>
      <c r="G43" s="12" t="e">
        <f>#REF!/#REF!*100</f>
        <v>#REF!</v>
      </c>
      <c r="H43" s="12" t="e">
        <f>#REF!/#REF!*100</f>
        <v>#REF!</v>
      </c>
      <c r="I43" s="9" t="e">
        <f t="shared" si="2"/>
        <v>#REF!</v>
      </c>
    </row>
    <row r="44" spans="1:10" ht="15" customHeight="1" x14ac:dyDescent="0.35">
      <c r="B44" s="7" t="s">
        <v>10</v>
      </c>
      <c r="C44" s="54">
        <v>16.600000000000001</v>
      </c>
      <c r="D44" s="54">
        <v>17</v>
      </c>
      <c r="E44" s="54">
        <v>16.7</v>
      </c>
      <c r="F44" s="12" t="e">
        <f>#REF!/#REF!*100</f>
        <v>#REF!</v>
      </c>
      <c r="G44" s="12" t="e">
        <f>#REF!/#REF!*100</f>
        <v>#REF!</v>
      </c>
      <c r="H44" s="12" t="e">
        <f>#REF!/#REF!*100</f>
        <v>#REF!</v>
      </c>
      <c r="I44" s="9" t="e">
        <f t="shared" si="2"/>
        <v>#REF!</v>
      </c>
    </row>
    <row r="45" spans="1:10" ht="15" customHeight="1" x14ac:dyDescent="0.35">
      <c r="B45" s="7" t="s">
        <v>11</v>
      </c>
      <c r="C45" s="54">
        <v>15.5</v>
      </c>
      <c r="D45" s="54">
        <v>15.3</v>
      </c>
      <c r="E45" s="54">
        <v>16</v>
      </c>
      <c r="F45" s="12" t="e">
        <f>#REF!/#REF!*100</f>
        <v>#REF!</v>
      </c>
      <c r="G45" s="12" t="e">
        <f>#REF!/#REF!*100</f>
        <v>#REF!</v>
      </c>
      <c r="H45" s="12" t="e">
        <f>#REF!/#REF!*100</f>
        <v>#REF!</v>
      </c>
      <c r="I45" s="9" t="e">
        <f t="shared" si="2"/>
        <v>#REF!</v>
      </c>
    </row>
    <row r="46" spans="1:10" ht="15" customHeight="1" x14ac:dyDescent="0.35">
      <c r="B46" s="7" t="s">
        <v>12</v>
      </c>
      <c r="C46" s="54">
        <v>17.2</v>
      </c>
      <c r="D46" s="54">
        <v>17.399999999999999</v>
      </c>
      <c r="E46" s="54">
        <v>16.600000000000001</v>
      </c>
      <c r="F46" s="12" t="e">
        <f>#REF!/#REF!*100</f>
        <v>#REF!</v>
      </c>
      <c r="G46" s="12" t="e">
        <f>#REF!/#REF!*100</f>
        <v>#REF!</v>
      </c>
      <c r="H46" s="12" t="e">
        <f>#REF!/#REF!*100</f>
        <v>#REF!</v>
      </c>
      <c r="I46" s="9" t="e">
        <f t="shared" si="2"/>
        <v>#REF!</v>
      </c>
    </row>
    <row r="47" spans="1:10" ht="15" customHeight="1" x14ac:dyDescent="0.35">
      <c r="B47" s="7" t="s">
        <v>24</v>
      </c>
      <c r="C47" s="54">
        <v>19.2</v>
      </c>
      <c r="D47" s="54">
        <v>19.899999999999999</v>
      </c>
      <c r="E47" s="54">
        <v>19.899999999999999</v>
      </c>
      <c r="F47" s="12" t="e">
        <f>#REF!/#REF!*100</f>
        <v>#REF!</v>
      </c>
      <c r="G47" s="12" t="e">
        <f>#REF!/#REF!*100</f>
        <v>#REF!</v>
      </c>
      <c r="H47" s="12" t="e">
        <f>#REF!/#REF!*100</f>
        <v>#REF!</v>
      </c>
      <c r="I47" s="9" t="e">
        <f t="shared" si="2"/>
        <v>#REF!</v>
      </c>
    </row>
    <row r="48" spans="1:10" ht="15" customHeight="1" x14ac:dyDescent="0.35">
      <c r="B48" s="7" t="s">
        <v>13</v>
      </c>
      <c r="C48" s="54">
        <v>18.399999999999999</v>
      </c>
      <c r="D48" s="54">
        <v>18.600000000000001</v>
      </c>
      <c r="E48" s="54">
        <v>17.3</v>
      </c>
      <c r="F48" s="12" t="e">
        <f>#REF!/#REF!*100</f>
        <v>#REF!</v>
      </c>
      <c r="G48" s="12" t="e">
        <f>#REF!/#REF!*100</f>
        <v>#REF!</v>
      </c>
      <c r="H48" s="12" t="e">
        <f>#REF!/#REF!*100</f>
        <v>#REF!</v>
      </c>
      <c r="I48" s="9" t="e">
        <f t="shared" si="2"/>
        <v>#REF!</v>
      </c>
    </row>
    <row r="49" spans="1:11" ht="15" customHeight="1" x14ac:dyDescent="0.35">
      <c r="B49" s="7" t="s">
        <v>14</v>
      </c>
      <c r="C49" s="54">
        <v>12</v>
      </c>
      <c r="D49" s="54">
        <v>12.5</v>
      </c>
      <c r="E49" s="54">
        <v>13.3</v>
      </c>
      <c r="F49" s="12" t="e">
        <f>#REF!/#REF!*100</f>
        <v>#REF!</v>
      </c>
      <c r="G49" s="12" t="e">
        <f>#REF!/#REF!*100</f>
        <v>#REF!</v>
      </c>
      <c r="H49" s="12" t="e">
        <f>#REF!/#REF!*100</f>
        <v>#REF!</v>
      </c>
      <c r="I49" s="9" t="e">
        <f t="shared" si="2"/>
        <v>#REF!</v>
      </c>
    </row>
    <row r="50" spans="1:11" ht="15" customHeight="1" x14ac:dyDescent="0.35">
      <c r="B50" s="7" t="s">
        <v>15</v>
      </c>
      <c r="C50" s="54">
        <v>13</v>
      </c>
      <c r="D50" s="54">
        <v>12.8</v>
      </c>
      <c r="E50" s="54">
        <v>12.8</v>
      </c>
      <c r="F50" s="12" t="e">
        <f>#REF!/#REF!*100</f>
        <v>#REF!</v>
      </c>
      <c r="G50" s="12" t="e">
        <f>#REF!/#REF!*100</f>
        <v>#REF!</v>
      </c>
      <c r="H50" s="12" t="e">
        <f>#REF!/#REF!*100</f>
        <v>#REF!</v>
      </c>
      <c r="I50" s="9" t="e">
        <f t="shared" si="2"/>
        <v>#REF!</v>
      </c>
    </row>
    <row r="51" spans="1:11" ht="15" customHeight="1" x14ac:dyDescent="0.35">
      <c r="B51" s="7" t="s">
        <v>16</v>
      </c>
      <c r="C51" s="54">
        <v>15.6</v>
      </c>
      <c r="D51" s="54">
        <v>15.7</v>
      </c>
      <c r="E51" s="54">
        <v>15.9</v>
      </c>
      <c r="F51" s="12" t="e">
        <f>#REF!/#REF!*100</f>
        <v>#REF!</v>
      </c>
      <c r="G51" s="12" t="e">
        <f>#REF!/#REF!*100</f>
        <v>#REF!</v>
      </c>
      <c r="H51" s="12" t="e">
        <f>#REF!/#REF!*100</f>
        <v>#REF!</v>
      </c>
      <c r="I51" s="9" t="e">
        <f t="shared" si="2"/>
        <v>#REF!</v>
      </c>
    </row>
    <row r="52" spans="1:11" ht="15" customHeight="1" x14ac:dyDescent="0.35">
      <c r="B52" s="7" t="s">
        <v>17</v>
      </c>
      <c r="C52" s="54">
        <v>13.1</v>
      </c>
      <c r="D52" s="54">
        <v>13.3</v>
      </c>
      <c r="E52" s="54">
        <v>13.6</v>
      </c>
      <c r="F52" s="12" t="e">
        <f>#REF!/#REF!*100</f>
        <v>#REF!</v>
      </c>
      <c r="G52" s="12" t="e">
        <f>#REF!/#REF!*100</f>
        <v>#REF!</v>
      </c>
      <c r="H52" s="12" t="e">
        <f>#REF!/#REF!*100</f>
        <v>#REF!</v>
      </c>
      <c r="I52" s="9" t="e">
        <f t="shared" si="2"/>
        <v>#REF!</v>
      </c>
    </row>
    <row r="53" spans="1:11" ht="15" customHeight="1" x14ac:dyDescent="0.35">
      <c r="A53" s="21"/>
      <c r="B53" s="22" t="s">
        <v>18</v>
      </c>
      <c r="C53" s="55">
        <v>14.2</v>
      </c>
      <c r="D53" s="55">
        <v>14.4</v>
      </c>
      <c r="E53" s="55">
        <v>14.8</v>
      </c>
      <c r="F53" s="20" t="e">
        <f>#REF!/#REF!*100</f>
        <v>#REF!</v>
      </c>
      <c r="G53" s="20" t="e">
        <f>#REF!/#REF!*100</f>
        <v>#REF!</v>
      </c>
      <c r="H53" s="20" t="e">
        <f>#REF!/#REF!*100</f>
        <v>#REF!</v>
      </c>
      <c r="I53" s="9" t="e">
        <f>H53-C53</f>
        <v>#REF!</v>
      </c>
      <c r="J53" s="21"/>
    </row>
    <row r="54" spans="1:11" ht="15" customHeight="1" x14ac:dyDescent="0.35">
      <c r="B54" s="26" t="s">
        <v>75</v>
      </c>
      <c r="C54" s="26"/>
      <c r="D54" s="26"/>
      <c r="E54" s="26"/>
      <c r="I54" s="66"/>
    </row>
    <row r="55" spans="1:11" ht="15" customHeight="1" x14ac:dyDescent="0.4">
      <c r="A55" s="95" t="s">
        <v>102</v>
      </c>
      <c r="B55" s="95"/>
      <c r="C55" s="95"/>
      <c r="D55" s="95"/>
      <c r="E55" s="95"/>
      <c r="F55" s="95"/>
      <c r="G55" s="95"/>
      <c r="H55" s="95"/>
      <c r="I55" s="95"/>
      <c r="J55" s="95"/>
    </row>
    <row r="56" spans="1:11" s="1" customFormat="1" ht="21" customHeight="1" x14ac:dyDescent="0.4">
      <c r="A56" s="92" t="s">
        <v>74</v>
      </c>
      <c r="B56" s="92"/>
      <c r="C56" s="90">
        <v>2017</v>
      </c>
      <c r="D56" s="90">
        <v>2018</v>
      </c>
      <c r="E56" s="90">
        <v>2019</v>
      </c>
      <c r="F56" s="90">
        <v>2020</v>
      </c>
      <c r="G56" s="90">
        <v>2021</v>
      </c>
      <c r="H56" s="90">
        <v>2022</v>
      </c>
      <c r="I56" s="92" t="s">
        <v>193</v>
      </c>
      <c r="J56" s="92"/>
    </row>
    <row r="57" spans="1:11" s="1" customFormat="1" ht="21" customHeight="1" x14ac:dyDescent="0.4">
      <c r="A57" s="94"/>
      <c r="B57" s="94"/>
      <c r="C57" s="96"/>
      <c r="D57" s="96"/>
      <c r="E57" s="96"/>
      <c r="F57" s="96"/>
      <c r="G57" s="96"/>
      <c r="H57" s="96"/>
      <c r="I57" s="94"/>
      <c r="J57" s="94"/>
    </row>
    <row r="58" spans="1:11" s="1" customFormat="1" ht="15" customHeight="1" x14ac:dyDescent="0.4">
      <c r="B58" s="4" t="s">
        <v>0</v>
      </c>
      <c r="C58" s="57">
        <v>31.8</v>
      </c>
      <c r="D58" s="57">
        <v>31.7</v>
      </c>
      <c r="E58" s="57">
        <v>31.2</v>
      </c>
      <c r="F58" s="31" t="e">
        <f>#REF!/#REF!*100</f>
        <v>#REF!</v>
      </c>
      <c r="G58" s="31" t="e">
        <f>#REF!/#REF!*100</f>
        <v>#REF!</v>
      </c>
      <c r="H58" s="31" t="e">
        <f>#REF!/#REF!*100</f>
        <v>#REF!</v>
      </c>
      <c r="I58" s="6" t="e">
        <f>H58-C58</f>
        <v>#REF!</v>
      </c>
      <c r="K58" s="39"/>
    </row>
    <row r="59" spans="1:11" ht="15" customHeight="1" x14ac:dyDescent="0.35">
      <c r="B59" s="7" t="s">
        <v>20</v>
      </c>
      <c r="C59" s="97">
        <v>0</v>
      </c>
      <c r="D59" s="97">
        <v>-0.1</v>
      </c>
      <c r="E59" s="97">
        <v>-0.5</v>
      </c>
      <c r="F59" s="102">
        <v>0.2</v>
      </c>
      <c r="G59" s="102">
        <v>0.2</v>
      </c>
      <c r="H59" s="102">
        <v>0.1</v>
      </c>
      <c r="I59" s="9"/>
    </row>
    <row r="60" spans="1:11" ht="15" customHeight="1" x14ac:dyDescent="0.35">
      <c r="B60" s="7" t="s">
        <v>73</v>
      </c>
      <c r="C60" s="97"/>
      <c r="D60" s="97"/>
      <c r="E60" s="97"/>
      <c r="F60" s="102"/>
      <c r="G60" s="102"/>
      <c r="H60" s="102"/>
      <c r="I60" s="9"/>
    </row>
    <row r="61" spans="1:11" ht="15" customHeight="1" x14ac:dyDescent="0.35">
      <c r="A61" s="21"/>
      <c r="B61" s="22"/>
      <c r="C61" s="22"/>
      <c r="D61" s="22"/>
      <c r="E61" s="22"/>
      <c r="F61" s="20"/>
      <c r="G61" s="20"/>
      <c r="H61" s="20"/>
      <c r="I61" s="16"/>
      <c r="J61" s="21"/>
    </row>
    <row r="62" spans="1:11" ht="15" customHeight="1" x14ac:dyDescent="0.35">
      <c r="B62" s="7" t="s">
        <v>1</v>
      </c>
      <c r="C62" s="52">
        <v>21.2</v>
      </c>
      <c r="D62" s="52">
        <v>21</v>
      </c>
      <c r="E62" s="52">
        <v>19.100000000000001</v>
      </c>
      <c r="F62" s="12" t="e">
        <f>#REF!/#REF!*100</f>
        <v>#REF!</v>
      </c>
      <c r="G62" s="12" t="e">
        <f>#REF!/#REF!*100</f>
        <v>#REF!</v>
      </c>
      <c r="H62" s="12" t="e">
        <f>#REF!/#REF!*100</f>
        <v>#REF!</v>
      </c>
      <c r="I62" s="9" t="e">
        <f>H62-C62</f>
        <v>#REF!</v>
      </c>
    </row>
    <row r="63" spans="1:11" ht="15" customHeight="1" x14ac:dyDescent="0.35">
      <c r="B63" s="7" t="s">
        <v>2</v>
      </c>
      <c r="C63" s="52">
        <v>33.6</v>
      </c>
      <c r="D63" s="52">
        <v>32.5</v>
      </c>
      <c r="E63" s="52">
        <v>32.5</v>
      </c>
      <c r="F63" s="12" t="e">
        <f>#REF!/#REF!*100</f>
        <v>#REF!</v>
      </c>
      <c r="G63" s="12" t="e">
        <f>#REF!/#REF!*100</f>
        <v>#REF!</v>
      </c>
      <c r="H63" s="12" t="e">
        <f>#REF!/#REF!*100</f>
        <v>#REF!</v>
      </c>
      <c r="I63" s="9" t="e">
        <f t="shared" ref="I63:I80" si="3">H63-C63</f>
        <v>#REF!</v>
      </c>
    </row>
    <row r="64" spans="1:11" ht="15" customHeight="1" x14ac:dyDescent="0.35">
      <c r="B64" s="7" t="s">
        <v>3</v>
      </c>
      <c r="C64" s="52">
        <v>33.799999999999997</v>
      </c>
      <c r="D64" s="52">
        <v>33.799999999999997</v>
      </c>
      <c r="E64" s="52">
        <v>34.4</v>
      </c>
      <c r="F64" s="12" t="e">
        <f>#REF!/#REF!*100</f>
        <v>#REF!</v>
      </c>
      <c r="G64" s="12" t="e">
        <f>#REF!/#REF!*100</f>
        <v>#REF!</v>
      </c>
      <c r="H64" s="12" t="e">
        <f>#REF!/#REF!*100</f>
        <v>#REF!</v>
      </c>
      <c r="I64" s="9" t="e">
        <f t="shared" si="3"/>
        <v>#REF!</v>
      </c>
    </row>
    <row r="65" spans="1:10" ht="15" customHeight="1" x14ac:dyDescent="0.35">
      <c r="B65" s="7" t="s">
        <v>4</v>
      </c>
      <c r="C65" s="52">
        <v>27.1</v>
      </c>
      <c r="D65" s="52">
        <v>27</v>
      </c>
      <c r="E65" s="52">
        <v>26.7</v>
      </c>
      <c r="F65" s="12" t="e">
        <f>#REF!/#REF!*100</f>
        <v>#REF!</v>
      </c>
      <c r="G65" s="12" t="e">
        <f>#REF!/#REF!*100</f>
        <v>#REF!</v>
      </c>
      <c r="H65" s="12" t="e">
        <f>#REF!/#REF!*100</f>
        <v>#REF!</v>
      </c>
      <c r="I65" s="9" t="e">
        <f t="shared" si="3"/>
        <v>#REF!</v>
      </c>
    </row>
    <row r="66" spans="1:10" ht="15" customHeight="1" x14ac:dyDescent="0.35">
      <c r="B66" s="7" t="s">
        <v>5</v>
      </c>
      <c r="C66" s="52">
        <v>22.9</v>
      </c>
      <c r="D66" s="52">
        <v>22.3</v>
      </c>
      <c r="E66" s="52">
        <v>21.3</v>
      </c>
      <c r="F66" s="12" t="e">
        <f>#REF!/#REF!*100</f>
        <v>#REF!</v>
      </c>
      <c r="G66" s="12" t="e">
        <f>#REF!/#REF!*100</f>
        <v>#REF!</v>
      </c>
      <c r="H66" s="12" t="e">
        <f>#REF!/#REF!*100</f>
        <v>#REF!</v>
      </c>
      <c r="I66" s="9" t="e">
        <f t="shared" si="3"/>
        <v>#REF!</v>
      </c>
    </row>
    <row r="67" spans="1:10" ht="15" customHeight="1" x14ac:dyDescent="0.35">
      <c r="B67" s="7" t="s">
        <v>6</v>
      </c>
      <c r="C67" s="52">
        <v>48.5</v>
      </c>
      <c r="D67" s="52">
        <v>47.2</v>
      </c>
      <c r="E67" s="52">
        <v>46.6</v>
      </c>
      <c r="F67" s="12" t="e">
        <f>#REF!/#REF!*100</f>
        <v>#REF!</v>
      </c>
      <c r="G67" s="12" t="e">
        <f>#REF!/#REF!*100</f>
        <v>#REF!</v>
      </c>
      <c r="H67" s="12" t="e">
        <f>#REF!/#REF!*100</f>
        <v>#REF!</v>
      </c>
      <c r="I67" s="9" t="e">
        <f t="shared" si="3"/>
        <v>#REF!</v>
      </c>
    </row>
    <row r="68" spans="1:10" ht="15" customHeight="1" x14ac:dyDescent="0.35">
      <c r="B68" s="7" t="s">
        <v>7</v>
      </c>
      <c r="C68" s="52">
        <v>51</v>
      </c>
      <c r="D68" s="52">
        <v>49.6</v>
      </c>
      <c r="E68" s="52">
        <v>50.2</v>
      </c>
      <c r="F68" s="12" t="e">
        <f>#REF!/#REF!*100</f>
        <v>#REF!</v>
      </c>
      <c r="G68" s="12" t="e">
        <f>#REF!/#REF!*100</f>
        <v>#REF!</v>
      </c>
      <c r="H68" s="12" t="e">
        <f>#REF!/#REF!*100</f>
        <v>#REF!</v>
      </c>
      <c r="I68" s="9" t="e">
        <f t="shared" si="3"/>
        <v>#REF!</v>
      </c>
    </row>
    <row r="69" spans="1:10" ht="15" customHeight="1" x14ac:dyDescent="0.35">
      <c r="B69" s="7" t="s">
        <v>8</v>
      </c>
      <c r="C69" s="52">
        <v>30.9</v>
      </c>
      <c r="D69" s="52">
        <v>31.8</v>
      </c>
      <c r="E69" s="52">
        <v>31.3</v>
      </c>
      <c r="F69" s="12" t="e">
        <f>#REF!/#REF!*100</f>
        <v>#REF!</v>
      </c>
      <c r="G69" s="12" t="e">
        <f>#REF!/#REF!*100</f>
        <v>#REF!</v>
      </c>
      <c r="H69" s="12" t="e">
        <f>#REF!/#REF!*100</f>
        <v>#REF!</v>
      </c>
      <c r="I69" s="9" t="e">
        <f t="shared" si="3"/>
        <v>#REF!</v>
      </c>
    </row>
    <row r="70" spans="1:10" ht="15" customHeight="1" x14ac:dyDescent="0.35">
      <c r="B70" s="7" t="s">
        <v>9</v>
      </c>
      <c r="C70" s="52">
        <v>36.200000000000003</v>
      </c>
      <c r="D70" s="52">
        <v>38.4</v>
      </c>
      <c r="E70" s="52">
        <v>38.4</v>
      </c>
      <c r="F70" s="12" t="e">
        <f>#REF!/#REF!*100</f>
        <v>#REF!</v>
      </c>
      <c r="G70" s="12" t="e">
        <f>#REF!/#REF!*100</f>
        <v>#REF!</v>
      </c>
      <c r="H70" s="12" t="e">
        <f>#REF!/#REF!*100</f>
        <v>#REF!</v>
      </c>
      <c r="I70" s="9" t="e">
        <f t="shared" si="3"/>
        <v>#REF!</v>
      </c>
    </row>
    <row r="71" spans="1:10" ht="15" customHeight="1" x14ac:dyDescent="0.35">
      <c r="B71" s="7" t="s">
        <v>10</v>
      </c>
      <c r="C71" s="52">
        <v>44.2</v>
      </c>
      <c r="D71" s="52">
        <v>44.2</v>
      </c>
      <c r="E71" s="52">
        <v>44.2</v>
      </c>
      <c r="F71" s="12" t="e">
        <f>#REF!/#REF!*100</f>
        <v>#REF!</v>
      </c>
      <c r="G71" s="12" t="e">
        <f>#REF!/#REF!*100</f>
        <v>#REF!</v>
      </c>
      <c r="H71" s="12" t="e">
        <f>#REF!/#REF!*100</f>
        <v>#REF!</v>
      </c>
      <c r="I71" s="9" t="e">
        <f t="shared" si="3"/>
        <v>#REF!</v>
      </c>
    </row>
    <row r="72" spans="1:10" ht="15" customHeight="1" x14ac:dyDescent="0.35">
      <c r="B72" s="7" t="s">
        <v>11</v>
      </c>
      <c r="C72" s="52">
        <v>45.9</v>
      </c>
      <c r="D72" s="52">
        <v>44</v>
      </c>
      <c r="E72" s="52">
        <v>46.2</v>
      </c>
      <c r="F72" s="12" t="e">
        <f>#REF!/#REF!*100</f>
        <v>#REF!</v>
      </c>
      <c r="G72" s="12" t="e">
        <f>#REF!/#REF!*100</f>
        <v>#REF!</v>
      </c>
      <c r="H72" s="12" t="e">
        <f>#REF!/#REF!*100</f>
        <v>#REF!</v>
      </c>
      <c r="I72" s="9" t="e">
        <f t="shared" si="3"/>
        <v>#REF!</v>
      </c>
    </row>
    <row r="73" spans="1:10" ht="15" customHeight="1" x14ac:dyDescent="0.35">
      <c r="B73" s="7" t="s">
        <v>12</v>
      </c>
      <c r="C73" s="52">
        <v>44.9</v>
      </c>
      <c r="D73" s="52">
        <v>44.2</v>
      </c>
      <c r="E73" s="52">
        <v>42</v>
      </c>
      <c r="F73" s="12" t="e">
        <f>#REF!/#REF!*100</f>
        <v>#REF!</v>
      </c>
      <c r="G73" s="12" t="e">
        <f>#REF!/#REF!*100</f>
        <v>#REF!</v>
      </c>
      <c r="H73" s="12" t="e">
        <f>#REF!/#REF!*100</f>
        <v>#REF!</v>
      </c>
      <c r="I73" s="9" t="e">
        <f t="shared" si="3"/>
        <v>#REF!</v>
      </c>
    </row>
    <row r="74" spans="1:10" ht="15" customHeight="1" x14ac:dyDescent="0.35">
      <c r="B74" s="7" t="s">
        <v>24</v>
      </c>
      <c r="C74" s="52">
        <v>41.2</v>
      </c>
      <c r="D74" s="52">
        <v>42.1</v>
      </c>
      <c r="E74" s="52">
        <v>41.8</v>
      </c>
      <c r="F74" s="12" t="e">
        <f>#REF!/#REF!*100</f>
        <v>#REF!</v>
      </c>
      <c r="G74" s="12" t="e">
        <f>#REF!/#REF!*100</f>
        <v>#REF!</v>
      </c>
      <c r="H74" s="12" t="e">
        <f>#REF!/#REF!*100</f>
        <v>#REF!</v>
      </c>
      <c r="I74" s="9" t="e">
        <f t="shared" si="3"/>
        <v>#REF!</v>
      </c>
    </row>
    <row r="75" spans="1:10" ht="15" customHeight="1" x14ac:dyDescent="0.35">
      <c r="B75" s="7" t="s">
        <v>13</v>
      </c>
      <c r="C75" s="52">
        <v>39.200000000000003</v>
      </c>
      <c r="D75" s="52">
        <v>38.5</v>
      </c>
      <c r="E75" s="52">
        <v>36.5</v>
      </c>
      <c r="F75" s="12" t="e">
        <f>#REF!/#REF!*100</f>
        <v>#REF!</v>
      </c>
      <c r="G75" s="12" t="e">
        <f>#REF!/#REF!*100</f>
        <v>#REF!</v>
      </c>
      <c r="H75" s="12" t="e">
        <f>#REF!/#REF!*100</f>
        <v>#REF!</v>
      </c>
      <c r="I75" s="9" t="e">
        <f t="shared" si="3"/>
        <v>#REF!</v>
      </c>
    </row>
    <row r="76" spans="1:10" ht="15" customHeight="1" x14ac:dyDescent="0.35">
      <c r="B76" s="7" t="s">
        <v>14</v>
      </c>
      <c r="C76" s="52">
        <v>39.700000000000003</v>
      </c>
      <c r="D76" s="52">
        <v>41.1</v>
      </c>
      <c r="E76" s="52">
        <v>40.5</v>
      </c>
      <c r="F76" s="12" t="e">
        <f>#REF!/#REF!*100</f>
        <v>#REF!</v>
      </c>
      <c r="G76" s="12" t="e">
        <f>#REF!/#REF!*100</f>
        <v>#REF!</v>
      </c>
      <c r="H76" s="12" t="e">
        <f>#REF!/#REF!*100</f>
        <v>#REF!</v>
      </c>
      <c r="I76" s="9" t="e">
        <f t="shared" si="3"/>
        <v>#REF!</v>
      </c>
    </row>
    <row r="77" spans="1:10" ht="15" customHeight="1" x14ac:dyDescent="0.35">
      <c r="B77" s="7" t="s">
        <v>15</v>
      </c>
      <c r="C77" s="52">
        <v>34.1</v>
      </c>
      <c r="D77" s="52">
        <v>33.1</v>
      </c>
      <c r="E77" s="52">
        <v>32.6</v>
      </c>
      <c r="F77" s="12" t="e">
        <f>#REF!/#REF!*100</f>
        <v>#REF!</v>
      </c>
      <c r="G77" s="12" t="e">
        <f>#REF!/#REF!*100</f>
        <v>#REF!</v>
      </c>
      <c r="H77" s="12" t="e">
        <f>#REF!/#REF!*100</f>
        <v>#REF!</v>
      </c>
      <c r="I77" s="9" t="e">
        <f t="shared" si="3"/>
        <v>#REF!</v>
      </c>
    </row>
    <row r="78" spans="1:10" ht="15" customHeight="1" x14ac:dyDescent="0.35">
      <c r="B78" s="7" t="s">
        <v>16</v>
      </c>
      <c r="C78" s="52">
        <v>38.6</v>
      </c>
      <c r="D78" s="52">
        <v>38.299999999999997</v>
      </c>
      <c r="E78" s="52">
        <v>38.799999999999997</v>
      </c>
      <c r="F78" s="12" t="e">
        <f>#REF!/#REF!*100</f>
        <v>#REF!</v>
      </c>
      <c r="G78" s="12" t="e">
        <f>#REF!/#REF!*100</f>
        <v>#REF!</v>
      </c>
      <c r="H78" s="12" t="e">
        <f>#REF!/#REF!*100</f>
        <v>#REF!</v>
      </c>
      <c r="I78" s="9" t="e">
        <f t="shared" si="3"/>
        <v>#REF!</v>
      </c>
    </row>
    <row r="79" spans="1:10" ht="15" customHeight="1" x14ac:dyDescent="0.35">
      <c r="B79" s="7" t="s">
        <v>17</v>
      </c>
      <c r="C79" s="52">
        <v>30.3</v>
      </c>
      <c r="D79" s="52">
        <v>30.6</v>
      </c>
      <c r="E79" s="52">
        <v>31</v>
      </c>
      <c r="F79" s="12" t="e">
        <f>#REF!/#REF!*100</f>
        <v>#REF!</v>
      </c>
      <c r="G79" s="12" t="e">
        <f>#REF!/#REF!*100</f>
        <v>#REF!</v>
      </c>
      <c r="H79" s="12" t="e">
        <f>#REF!/#REF!*100</f>
        <v>#REF!</v>
      </c>
      <c r="I79" s="9" t="e">
        <f t="shared" si="3"/>
        <v>#REF!</v>
      </c>
    </row>
    <row r="80" spans="1:10" ht="15" customHeight="1" x14ac:dyDescent="0.35">
      <c r="A80" s="21"/>
      <c r="B80" s="22" t="s">
        <v>18</v>
      </c>
      <c r="C80" s="54">
        <v>38.200000000000003</v>
      </c>
      <c r="D80" s="54">
        <v>38.4</v>
      </c>
      <c r="E80" s="54">
        <v>39</v>
      </c>
      <c r="F80" s="20" t="e">
        <f>#REF!/#REF!*100</f>
        <v>#REF!</v>
      </c>
      <c r="G80" s="20" t="e">
        <f>#REF!/#REF!*100</f>
        <v>#REF!</v>
      </c>
      <c r="H80" s="20" t="e">
        <f>#REF!/#REF!*100</f>
        <v>#REF!</v>
      </c>
      <c r="I80" s="9" t="e">
        <f t="shared" si="3"/>
        <v>#REF!</v>
      </c>
      <c r="J80" s="21"/>
    </row>
    <row r="81" spans="2:9" ht="15" customHeight="1" x14ac:dyDescent="0.35">
      <c r="B81" s="26" t="s">
        <v>75</v>
      </c>
      <c r="C81" s="62"/>
      <c r="D81" s="62"/>
      <c r="E81" s="62"/>
      <c r="I81" s="66"/>
    </row>
  </sheetData>
  <mergeCells count="41">
    <mergeCell ref="A2:B3"/>
    <mergeCell ref="A29:B30"/>
    <mergeCell ref="A56:B57"/>
    <mergeCell ref="A1:J1"/>
    <mergeCell ref="A55:J55"/>
    <mergeCell ref="J29:J30"/>
    <mergeCell ref="F2:F3"/>
    <mergeCell ref="G2:G3"/>
    <mergeCell ref="H2:H3"/>
    <mergeCell ref="I2:I3"/>
    <mergeCell ref="J2:J3"/>
    <mergeCell ref="F29:F30"/>
    <mergeCell ref="G29:G30"/>
    <mergeCell ref="H29:H30"/>
    <mergeCell ref="I29:I30"/>
    <mergeCell ref="F32:F33"/>
    <mergeCell ref="G32:G33"/>
    <mergeCell ref="H32:H33"/>
    <mergeCell ref="F56:F57"/>
    <mergeCell ref="G56:G57"/>
    <mergeCell ref="H56:H57"/>
    <mergeCell ref="I56:I57"/>
    <mergeCell ref="J56:J57"/>
    <mergeCell ref="F59:F60"/>
    <mergeCell ref="G59:G60"/>
    <mergeCell ref="H59:H60"/>
    <mergeCell ref="C2:C3"/>
    <mergeCell ref="D2:D3"/>
    <mergeCell ref="E2:E3"/>
    <mergeCell ref="C29:C30"/>
    <mergeCell ref="D29:D30"/>
    <mergeCell ref="E29:E30"/>
    <mergeCell ref="C59:C60"/>
    <mergeCell ref="D59:D60"/>
    <mergeCell ref="E59:E60"/>
    <mergeCell ref="C32:C33"/>
    <mergeCell ref="D32:D33"/>
    <mergeCell ref="E32:E33"/>
    <mergeCell ref="C56:C57"/>
    <mergeCell ref="D56:D57"/>
    <mergeCell ref="E56:E57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Normal="100" workbookViewId="0">
      <selection activeCell="K6" sqref="K6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5" s="29" customFormat="1" ht="18" customHeight="1" x14ac:dyDescent="0.4">
      <c r="A1" s="95" t="s">
        <v>76</v>
      </c>
      <c r="B1" s="95"/>
      <c r="C1" s="95"/>
      <c r="D1" s="95"/>
      <c r="E1" s="95"/>
      <c r="F1" s="95"/>
      <c r="G1" s="95"/>
      <c r="H1" s="95"/>
      <c r="I1" s="95"/>
      <c r="J1" s="95"/>
    </row>
    <row r="2" spans="1:15" s="3" customFormat="1" ht="14.25" customHeight="1" x14ac:dyDescent="0.35">
      <c r="A2" s="92" t="s">
        <v>77</v>
      </c>
      <c r="B2" s="92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</row>
    <row r="3" spans="1:15" s="3" customFormat="1" ht="14.25" customHeight="1" x14ac:dyDescent="0.35">
      <c r="A3" s="94"/>
      <c r="B3" s="94"/>
      <c r="C3" s="96"/>
      <c r="D3" s="96"/>
      <c r="E3" s="96"/>
      <c r="F3" s="96"/>
      <c r="G3" s="96"/>
      <c r="H3" s="96"/>
      <c r="I3" s="94"/>
      <c r="J3" s="94"/>
    </row>
    <row r="4" spans="1:15" s="1" customFormat="1" ht="15" customHeight="1" x14ac:dyDescent="0.4">
      <c r="B4" s="4" t="s">
        <v>0</v>
      </c>
      <c r="C4" s="57">
        <v>22597</v>
      </c>
      <c r="D4" s="57" t="s">
        <v>629</v>
      </c>
      <c r="E4" s="57" t="s">
        <v>630</v>
      </c>
      <c r="F4" s="23">
        <f>SUM(F8:F27)</f>
        <v>22835</v>
      </c>
      <c r="G4" s="23" t="e">
        <f>SUM(G8:G27)</f>
        <v>#REF!</v>
      </c>
      <c r="H4" s="23" t="e">
        <f>SUM(H8:H27)</f>
        <v>#REF!</v>
      </c>
      <c r="I4" s="5" t="e">
        <f>H4-C4</f>
        <v>#REF!</v>
      </c>
      <c r="J4" s="6" t="e">
        <f>I4/C4*100</f>
        <v>#REF!</v>
      </c>
    </row>
    <row r="5" spans="1:15" s="1" customFormat="1" ht="15" customHeight="1" x14ac:dyDescent="0.4">
      <c r="B5" s="7" t="s">
        <v>20</v>
      </c>
      <c r="C5" s="52">
        <v>-10</v>
      </c>
      <c r="D5" s="52">
        <v>12</v>
      </c>
      <c r="E5" s="52">
        <v>172</v>
      </c>
      <c r="F5" s="27">
        <v>54</v>
      </c>
      <c r="G5" s="27" t="e">
        <f>G4-F4</f>
        <v>#REF!</v>
      </c>
      <c r="H5" s="27" t="e">
        <f>H4-G4</f>
        <v>#REF!</v>
      </c>
      <c r="I5" s="8"/>
      <c r="J5" s="9"/>
    </row>
    <row r="6" spans="1:15" s="1" customFormat="1" ht="15" customHeight="1" x14ac:dyDescent="0.4">
      <c r="B6" s="7" t="s">
        <v>21</v>
      </c>
      <c r="C6" s="52">
        <v>0</v>
      </c>
      <c r="D6" s="52">
        <v>0.1</v>
      </c>
      <c r="E6" s="52">
        <v>0.8</v>
      </c>
      <c r="F6" s="36">
        <v>0.2</v>
      </c>
      <c r="G6" s="36" t="e">
        <f>G5/F4*100</f>
        <v>#REF!</v>
      </c>
      <c r="H6" s="36" t="e">
        <f>H5/G4*100</f>
        <v>#REF!</v>
      </c>
      <c r="I6" s="8"/>
      <c r="J6" s="9"/>
    </row>
    <row r="7" spans="1:15" s="1" customFormat="1" ht="9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</row>
    <row r="8" spans="1:15" ht="15" customHeight="1" x14ac:dyDescent="0.35">
      <c r="B8" s="7" t="s">
        <v>1</v>
      </c>
      <c r="C8" s="53">
        <v>2853</v>
      </c>
      <c r="D8" s="53" t="s">
        <v>631</v>
      </c>
      <c r="E8" s="53" t="s">
        <v>632</v>
      </c>
      <c r="F8" s="24">
        <v>3037</v>
      </c>
      <c r="G8" s="24" t="e">
        <f>#REF!</f>
        <v>#REF!</v>
      </c>
      <c r="H8" s="24" t="e">
        <f>#REF!</f>
        <v>#REF!</v>
      </c>
      <c r="I8" s="8" t="e">
        <f>H8-C8</f>
        <v>#REF!</v>
      </c>
      <c r="J8" s="9" t="e">
        <f>I8/C8*100</f>
        <v>#REF!</v>
      </c>
      <c r="L8" s="85"/>
      <c r="M8" s="70"/>
    </row>
    <row r="9" spans="1:15" ht="15" customHeight="1" x14ac:dyDescent="0.35">
      <c r="B9" s="7" t="s">
        <v>2</v>
      </c>
      <c r="C9" s="52">
        <v>993</v>
      </c>
      <c r="D9" s="52" t="s">
        <v>633</v>
      </c>
      <c r="E9" s="52">
        <v>998</v>
      </c>
      <c r="F9" s="24">
        <v>1002</v>
      </c>
      <c r="G9" s="24" t="e">
        <f>#REF!</f>
        <v>#REF!</v>
      </c>
      <c r="H9" s="24" t="e">
        <f>#REF!</f>
        <v>#REF!</v>
      </c>
      <c r="I9" s="8" t="e">
        <f t="shared" ref="I9:I27" si="0">H9-C9</f>
        <v>#REF!</v>
      </c>
      <c r="J9" s="9" t="e">
        <f t="shared" ref="J9:J26" si="1">I9/C9*100</f>
        <v>#REF!</v>
      </c>
      <c r="L9" s="85"/>
      <c r="M9" s="70"/>
    </row>
    <row r="10" spans="1:15" ht="15" customHeight="1" x14ac:dyDescent="0.35">
      <c r="B10" s="7" t="s">
        <v>3</v>
      </c>
      <c r="C10" s="52">
        <v>1674</v>
      </c>
      <c r="D10" s="52" t="s">
        <v>634</v>
      </c>
      <c r="E10" s="52" t="s">
        <v>635</v>
      </c>
      <c r="F10" s="24">
        <v>1735</v>
      </c>
      <c r="G10" s="24" t="e">
        <f>#REF!</f>
        <v>#REF!</v>
      </c>
      <c r="H10" s="24" t="e">
        <f>#REF!</f>
        <v>#REF!</v>
      </c>
      <c r="I10" s="8" t="e">
        <f t="shared" si="0"/>
        <v>#REF!</v>
      </c>
      <c r="J10" s="9" t="e">
        <f t="shared" si="1"/>
        <v>#REF!</v>
      </c>
      <c r="L10" s="85"/>
      <c r="M10" s="70"/>
    </row>
    <row r="11" spans="1:15" ht="15" customHeight="1" x14ac:dyDescent="0.35">
      <c r="B11" s="7" t="s">
        <v>4</v>
      </c>
      <c r="C11" s="52">
        <v>2058</v>
      </c>
      <c r="D11" s="52" t="s">
        <v>636</v>
      </c>
      <c r="E11" s="52" t="s">
        <v>637</v>
      </c>
      <c r="F11" s="24">
        <v>2160</v>
      </c>
      <c r="G11" s="24" t="e">
        <f>#REF!</f>
        <v>#REF!</v>
      </c>
      <c r="H11" s="24" t="e">
        <f>#REF!</f>
        <v>#REF!</v>
      </c>
      <c r="I11" s="8" t="e">
        <f t="shared" si="0"/>
        <v>#REF!</v>
      </c>
      <c r="J11" s="9" t="e">
        <f t="shared" si="1"/>
        <v>#REF!</v>
      </c>
      <c r="L11" s="85"/>
      <c r="M11" s="70"/>
    </row>
    <row r="12" spans="1:15" ht="15" customHeight="1" x14ac:dyDescent="0.35">
      <c r="B12" s="7" t="s">
        <v>5</v>
      </c>
      <c r="C12" s="52">
        <v>1699</v>
      </c>
      <c r="D12" s="52" t="s">
        <v>339</v>
      </c>
      <c r="E12" s="52" t="s">
        <v>635</v>
      </c>
      <c r="F12" s="24">
        <v>1725</v>
      </c>
      <c r="G12" s="24" t="e">
        <f>#REF!</f>
        <v>#REF!</v>
      </c>
      <c r="H12" s="24" t="e">
        <f>#REF!</f>
        <v>#REF!</v>
      </c>
      <c r="I12" s="8" t="e">
        <f t="shared" si="0"/>
        <v>#REF!</v>
      </c>
      <c r="J12" s="9" t="e">
        <f t="shared" si="1"/>
        <v>#REF!</v>
      </c>
      <c r="L12" s="85"/>
      <c r="M12" s="70"/>
    </row>
    <row r="13" spans="1:15" ht="15" customHeight="1" x14ac:dyDescent="0.35">
      <c r="B13" s="7" t="s">
        <v>6</v>
      </c>
      <c r="C13" s="52">
        <v>737</v>
      </c>
      <c r="D13" s="52">
        <v>741</v>
      </c>
      <c r="E13" s="52">
        <v>757</v>
      </c>
      <c r="F13" s="24">
        <v>750</v>
      </c>
      <c r="G13" s="24" t="e">
        <f>#REF!</f>
        <v>#REF!</v>
      </c>
      <c r="H13" s="24" t="e">
        <f>#REF!</f>
        <v>#REF!</v>
      </c>
      <c r="I13" s="8" t="e">
        <f t="shared" si="0"/>
        <v>#REF!</v>
      </c>
      <c r="J13" s="9" t="e">
        <f t="shared" si="1"/>
        <v>#REF!</v>
      </c>
      <c r="L13" s="85"/>
      <c r="M13" s="70"/>
    </row>
    <row r="14" spans="1:15" ht="15" customHeight="1" x14ac:dyDescent="0.35">
      <c r="B14" s="7" t="s">
        <v>7</v>
      </c>
      <c r="C14" s="52">
        <v>325</v>
      </c>
      <c r="D14" s="52">
        <v>340</v>
      </c>
      <c r="E14" s="52">
        <v>363</v>
      </c>
      <c r="F14" s="24">
        <v>359</v>
      </c>
      <c r="G14" s="24" t="e">
        <f>#REF!</f>
        <v>#REF!</v>
      </c>
      <c r="H14" s="24" t="e">
        <f>#REF!</f>
        <v>#REF!</v>
      </c>
      <c r="I14" s="8" t="e">
        <f t="shared" si="0"/>
        <v>#REF!</v>
      </c>
      <c r="J14" s="9" t="e">
        <f t="shared" si="1"/>
        <v>#REF!</v>
      </c>
    </row>
    <row r="15" spans="1:15" ht="15" customHeight="1" x14ac:dyDescent="0.35">
      <c r="B15" s="7" t="s">
        <v>8</v>
      </c>
      <c r="C15" s="52">
        <v>884</v>
      </c>
      <c r="D15" s="52">
        <v>874</v>
      </c>
      <c r="E15" s="52">
        <v>858</v>
      </c>
      <c r="F15" s="24">
        <v>834</v>
      </c>
      <c r="G15" s="24" t="e">
        <f>#REF!</f>
        <v>#REF!</v>
      </c>
      <c r="H15" s="24" t="e">
        <f>#REF!</f>
        <v>#REF!</v>
      </c>
      <c r="I15" s="8" t="e">
        <f t="shared" si="0"/>
        <v>#REF!</v>
      </c>
      <c r="J15" s="9" t="e">
        <f t="shared" si="1"/>
        <v>#REF!</v>
      </c>
    </row>
    <row r="16" spans="1:15" ht="15" customHeight="1" x14ac:dyDescent="0.35">
      <c r="B16" s="7" t="s">
        <v>9</v>
      </c>
      <c r="C16" s="52">
        <v>49</v>
      </c>
      <c r="D16" s="52">
        <v>50</v>
      </c>
      <c r="E16" s="52">
        <v>47</v>
      </c>
      <c r="F16" s="24">
        <v>51</v>
      </c>
      <c r="G16" s="24" t="e">
        <f>#REF!</f>
        <v>#REF!</v>
      </c>
      <c r="H16" s="24" t="e">
        <f>#REF!</f>
        <v>#REF!</v>
      </c>
      <c r="I16" s="8" t="e">
        <f t="shared" si="0"/>
        <v>#REF!</v>
      </c>
      <c r="J16" s="9" t="e">
        <f t="shared" si="1"/>
        <v>#REF!</v>
      </c>
      <c r="M16" s="85"/>
      <c r="N16" s="85"/>
      <c r="O16" s="85"/>
    </row>
    <row r="17" spans="1:15" ht="15" customHeight="1" x14ac:dyDescent="0.35">
      <c r="B17" s="7" t="s">
        <v>10</v>
      </c>
      <c r="C17" s="52">
        <v>402</v>
      </c>
      <c r="D17" s="52">
        <v>390</v>
      </c>
      <c r="E17" s="52">
        <v>403</v>
      </c>
      <c r="F17" s="24">
        <v>400</v>
      </c>
      <c r="G17" s="24" t="e">
        <f>#REF!</f>
        <v>#REF!</v>
      </c>
      <c r="H17" s="24" t="e">
        <f>#REF!</f>
        <v>#REF!</v>
      </c>
      <c r="I17" s="8" t="e">
        <f t="shared" si="0"/>
        <v>#REF!</v>
      </c>
      <c r="J17" s="9" t="e">
        <f t="shared" si="1"/>
        <v>#REF!</v>
      </c>
      <c r="L17" s="85"/>
      <c r="M17" s="85"/>
      <c r="N17" s="85"/>
      <c r="O17" s="86"/>
    </row>
    <row r="18" spans="1:15" ht="15" customHeight="1" x14ac:dyDescent="0.35">
      <c r="B18" s="7" t="s">
        <v>11</v>
      </c>
      <c r="C18" s="52">
        <v>399</v>
      </c>
      <c r="D18" s="52">
        <v>405</v>
      </c>
      <c r="E18" s="52">
        <v>416</v>
      </c>
      <c r="F18" s="24">
        <v>413</v>
      </c>
      <c r="G18" s="24" t="e">
        <f>#REF!</f>
        <v>#REF!</v>
      </c>
      <c r="H18" s="24" t="e">
        <f>#REF!</f>
        <v>#REF!</v>
      </c>
      <c r="I18" s="8" t="e">
        <f t="shared" si="0"/>
        <v>#REF!</v>
      </c>
      <c r="J18" s="9" t="e">
        <f t="shared" si="1"/>
        <v>#REF!</v>
      </c>
      <c r="L18" s="85"/>
      <c r="M18" s="85"/>
      <c r="N18" s="85"/>
      <c r="O18" s="86"/>
    </row>
    <row r="19" spans="1:15" ht="15" customHeight="1" x14ac:dyDescent="0.35">
      <c r="B19" s="7" t="s">
        <v>12</v>
      </c>
      <c r="C19" s="52">
        <v>636</v>
      </c>
      <c r="D19" s="52">
        <v>655</v>
      </c>
      <c r="E19" s="52">
        <v>679</v>
      </c>
      <c r="F19" s="24">
        <v>681</v>
      </c>
      <c r="G19" s="24" t="e">
        <f>#REF!</f>
        <v>#REF!</v>
      </c>
      <c r="H19" s="24" t="e">
        <f>#REF!</f>
        <v>#REF!</v>
      </c>
      <c r="I19" s="8" t="e">
        <f t="shared" si="0"/>
        <v>#REF!</v>
      </c>
      <c r="J19" s="9" t="e">
        <f t="shared" si="1"/>
        <v>#REF!</v>
      </c>
      <c r="L19" s="85"/>
      <c r="M19" s="85"/>
      <c r="N19" s="85"/>
      <c r="O19" s="86"/>
    </row>
    <row r="20" spans="1:15" ht="15" customHeight="1" x14ac:dyDescent="0.35">
      <c r="B20" s="7" t="s">
        <v>24</v>
      </c>
      <c r="C20" s="52">
        <v>1908</v>
      </c>
      <c r="D20" s="52" t="s">
        <v>638</v>
      </c>
      <c r="E20" s="52" t="s">
        <v>639</v>
      </c>
      <c r="F20" s="24">
        <v>1868</v>
      </c>
      <c r="G20" s="24" t="e">
        <f>#REF!</f>
        <v>#REF!</v>
      </c>
      <c r="H20" s="24" t="e">
        <f>#REF!</f>
        <v>#REF!</v>
      </c>
      <c r="I20" s="8" t="e">
        <f t="shared" si="0"/>
        <v>#REF!</v>
      </c>
      <c r="J20" s="9" t="e">
        <f t="shared" si="1"/>
        <v>#REF!</v>
      </c>
      <c r="L20" s="85"/>
      <c r="M20" s="85"/>
      <c r="N20" s="85"/>
      <c r="O20" s="86"/>
    </row>
    <row r="21" spans="1:15" ht="15" customHeight="1" x14ac:dyDescent="0.35">
      <c r="B21" s="7" t="s">
        <v>13</v>
      </c>
      <c r="C21" s="52">
        <v>569</v>
      </c>
      <c r="D21" s="52">
        <v>562</v>
      </c>
      <c r="E21" s="52">
        <v>561</v>
      </c>
      <c r="F21" s="24">
        <v>549</v>
      </c>
      <c r="G21" s="24" t="e">
        <f>#REF!</f>
        <v>#REF!</v>
      </c>
      <c r="H21" s="24" t="e">
        <f>#REF!</f>
        <v>#REF!</v>
      </c>
      <c r="I21" s="8" t="e">
        <f t="shared" si="0"/>
        <v>#REF!</v>
      </c>
      <c r="J21" s="9" t="e">
        <f t="shared" si="1"/>
        <v>#REF!</v>
      </c>
      <c r="L21" s="85"/>
      <c r="M21" s="85"/>
      <c r="N21" s="85"/>
      <c r="O21" s="86"/>
    </row>
    <row r="22" spans="1:15" ht="15" customHeight="1" x14ac:dyDescent="0.35">
      <c r="B22" s="7" t="s">
        <v>14</v>
      </c>
      <c r="C22" s="52">
        <v>226</v>
      </c>
      <c r="D22" s="52">
        <v>226</v>
      </c>
      <c r="E22" s="52">
        <v>234</v>
      </c>
      <c r="F22" s="24">
        <v>227</v>
      </c>
      <c r="G22" s="24" t="e">
        <f>#REF!</f>
        <v>#REF!</v>
      </c>
      <c r="H22" s="24" t="e">
        <f>#REF!</f>
        <v>#REF!</v>
      </c>
      <c r="I22" s="8" t="e">
        <f t="shared" si="0"/>
        <v>#REF!</v>
      </c>
      <c r="J22" s="9" t="e">
        <f t="shared" si="1"/>
        <v>#REF!</v>
      </c>
      <c r="L22" s="85"/>
      <c r="M22" s="85"/>
      <c r="N22" s="85"/>
      <c r="O22" s="86"/>
    </row>
    <row r="23" spans="1:15" ht="15" customHeight="1" x14ac:dyDescent="0.35">
      <c r="B23" s="7" t="s">
        <v>15</v>
      </c>
      <c r="C23" s="52">
        <v>1371</v>
      </c>
      <c r="D23" s="52" t="s">
        <v>640</v>
      </c>
      <c r="E23" s="52" t="s">
        <v>641</v>
      </c>
      <c r="F23" s="24">
        <v>1368</v>
      </c>
      <c r="G23" s="24" t="e">
        <f>#REF!</f>
        <v>#REF!</v>
      </c>
      <c r="H23" s="24" t="e">
        <f>#REF!</f>
        <v>#REF!</v>
      </c>
      <c r="I23" s="8" t="e">
        <f t="shared" si="0"/>
        <v>#REF!</v>
      </c>
      <c r="J23" s="9" t="e">
        <f t="shared" si="1"/>
        <v>#REF!</v>
      </c>
    </row>
    <row r="24" spans="1:15" ht="15" customHeight="1" x14ac:dyDescent="0.35">
      <c r="B24" s="7" t="s">
        <v>16</v>
      </c>
      <c r="C24" s="52">
        <v>2561</v>
      </c>
      <c r="D24" s="52" t="s">
        <v>642</v>
      </c>
      <c r="E24" s="52" t="s">
        <v>643</v>
      </c>
      <c r="F24" s="24">
        <v>2480</v>
      </c>
      <c r="G24" s="24" t="e">
        <f>#REF!</f>
        <v>#REF!</v>
      </c>
      <c r="H24" s="24" t="e">
        <f>#REF!</f>
        <v>#REF!</v>
      </c>
      <c r="I24" s="8" t="e">
        <f t="shared" si="0"/>
        <v>#REF!</v>
      </c>
      <c r="J24" s="9" t="e">
        <f t="shared" si="1"/>
        <v>#REF!</v>
      </c>
    </row>
    <row r="25" spans="1:15" ht="15" customHeight="1" x14ac:dyDescent="0.35">
      <c r="B25" s="7" t="s">
        <v>17</v>
      </c>
      <c r="C25" s="52">
        <v>1692</v>
      </c>
      <c r="D25" s="52" t="s">
        <v>644</v>
      </c>
      <c r="E25" s="52" t="s">
        <v>645</v>
      </c>
      <c r="F25" s="24">
        <v>1657</v>
      </c>
      <c r="G25" s="24" t="e">
        <f>#REF!</f>
        <v>#REF!</v>
      </c>
      <c r="H25" s="24" t="e">
        <f>#REF!</f>
        <v>#REF!</v>
      </c>
      <c r="I25" s="8" t="e">
        <f t="shared" si="0"/>
        <v>#REF!</v>
      </c>
      <c r="J25" s="9" t="e">
        <f t="shared" si="1"/>
        <v>#REF!</v>
      </c>
    </row>
    <row r="26" spans="1:15" ht="15" customHeight="1" x14ac:dyDescent="0.35">
      <c r="B26" s="7" t="s">
        <v>18</v>
      </c>
      <c r="C26" s="52">
        <v>1552</v>
      </c>
      <c r="D26" s="52" t="s">
        <v>646</v>
      </c>
      <c r="E26" s="52" t="s">
        <v>647</v>
      </c>
      <c r="F26" s="24">
        <v>1522</v>
      </c>
      <c r="G26" s="24" t="e">
        <f>#REF!</f>
        <v>#REF!</v>
      </c>
      <c r="H26" s="24" t="e">
        <f>#REF!</f>
        <v>#REF!</v>
      </c>
      <c r="I26" s="8" t="e">
        <f t="shared" si="0"/>
        <v>#REF!</v>
      </c>
      <c r="J26" s="9" t="e">
        <f t="shared" si="1"/>
        <v>#REF!</v>
      </c>
    </row>
    <row r="27" spans="1:15" ht="15" customHeight="1" x14ac:dyDescent="0.35">
      <c r="B27" s="7" t="s">
        <v>19</v>
      </c>
      <c r="C27" s="52">
        <v>9</v>
      </c>
      <c r="D27" s="52">
        <v>20</v>
      </c>
      <c r="E27" s="52">
        <v>16</v>
      </c>
      <c r="F27" s="24">
        <v>17</v>
      </c>
      <c r="G27" s="24" t="e">
        <f>#REF!</f>
        <v>#REF!</v>
      </c>
      <c r="H27" s="25" t="e">
        <f>#REF!</f>
        <v>#REF!</v>
      </c>
      <c r="I27" s="8" t="e">
        <f t="shared" si="0"/>
        <v>#REF!</v>
      </c>
      <c r="J27" s="9"/>
    </row>
    <row r="28" spans="1:15" ht="6" customHeight="1" x14ac:dyDescent="0.35"/>
    <row r="29" spans="1:15" s="1" customFormat="1" ht="21" customHeight="1" x14ac:dyDescent="0.4">
      <c r="A29" s="92" t="s">
        <v>72</v>
      </c>
      <c r="B29" s="92"/>
      <c r="C29" s="90">
        <v>2017</v>
      </c>
      <c r="D29" s="90">
        <v>2018</v>
      </c>
      <c r="E29" s="90">
        <v>2019</v>
      </c>
      <c r="F29" s="90">
        <v>2020</v>
      </c>
      <c r="G29" s="90">
        <v>2021</v>
      </c>
      <c r="H29" s="90">
        <v>2022</v>
      </c>
      <c r="I29" s="92" t="s">
        <v>193</v>
      </c>
      <c r="J29" s="92"/>
    </row>
    <row r="30" spans="1:15" s="1" customFormat="1" ht="21" customHeight="1" x14ac:dyDescent="0.4">
      <c r="A30" s="94"/>
      <c r="B30" s="94"/>
      <c r="C30" s="96"/>
      <c r="D30" s="96"/>
      <c r="E30" s="96"/>
      <c r="F30" s="96"/>
      <c r="G30" s="96"/>
      <c r="H30" s="96"/>
      <c r="I30" s="94"/>
      <c r="J30" s="94"/>
    </row>
    <row r="31" spans="1:15" s="1" customFormat="1" ht="15" customHeight="1" x14ac:dyDescent="0.4">
      <c r="B31" s="4" t="s">
        <v>0</v>
      </c>
      <c r="C31" s="57">
        <v>19</v>
      </c>
      <c r="D31" s="57">
        <v>18.899999999999999</v>
      </c>
      <c r="E31" s="57">
        <v>19</v>
      </c>
      <c r="F31" s="31" t="e">
        <f>#REF!/#REF!*100</f>
        <v>#REF!</v>
      </c>
      <c r="G31" s="31" t="e">
        <f>#REF!/#REF!*100</f>
        <v>#REF!</v>
      </c>
      <c r="H31" s="31" t="e">
        <f>#REF!/#REF!*100</f>
        <v>#REF!</v>
      </c>
      <c r="I31" s="6" t="e">
        <f>H31-C31</f>
        <v>#REF!</v>
      </c>
      <c r="K31" s="39"/>
    </row>
    <row r="32" spans="1:15" ht="15" customHeight="1" x14ac:dyDescent="0.35">
      <c r="B32" s="7" t="s">
        <v>20</v>
      </c>
      <c r="C32" s="97">
        <v>0</v>
      </c>
      <c r="D32" s="97">
        <v>-0.1</v>
      </c>
      <c r="E32" s="97">
        <v>0.1</v>
      </c>
      <c r="F32" s="102">
        <v>0</v>
      </c>
      <c r="G32" s="102">
        <v>0</v>
      </c>
      <c r="H32" s="102">
        <v>0.1</v>
      </c>
      <c r="I32" s="9"/>
    </row>
    <row r="33" spans="1:10" ht="15" customHeight="1" x14ac:dyDescent="0.35">
      <c r="B33" s="7" t="s">
        <v>73</v>
      </c>
      <c r="C33" s="97"/>
      <c r="D33" s="97"/>
      <c r="E33" s="97"/>
      <c r="F33" s="102"/>
      <c r="G33" s="102"/>
      <c r="H33" s="102"/>
      <c r="I33" s="9"/>
    </row>
    <row r="34" spans="1:10" ht="15" customHeight="1" x14ac:dyDescent="0.35">
      <c r="A34" s="21"/>
      <c r="B34" s="22"/>
      <c r="C34" s="22"/>
      <c r="D34" s="22"/>
      <c r="E34" s="22"/>
      <c r="F34" s="20"/>
      <c r="G34" s="20"/>
      <c r="H34" s="20"/>
      <c r="I34" s="16"/>
      <c r="J34" s="21"/>
    </row>
    <row r="35" spans="1:10" ht="15" customHeight="1" x14ac:dyDescent="0.35">
      <c r="B35" s="7" t="s">
        <v>1</v>
      </c>
      <c r="C35" s="52">
        <v>15.8</v>
      </c>
      <c r="D35" s="52">
        <v>15.9</v>
      </c>
      <c r="E35" s="52">
        <v>16.600000000000001</v>
      </c>
      <c r="F35" s="12" t="e">
        <f>#REF!/#REF!*100</f>
        <v>#REF!</v>
      </c>
      <c r="G35" s="12" t="e">
        <f>#REF!/#REF!*100</f>
        <v>#REF!</v>
      </c>
      <c r="H35" s="12" t="e">
        <f>#REF!/#REF!*100</f>
        <v>#REF!</v>
      </c>
      <c r="I35" s="9" t="e">
        <f>H35-C35</f>
        <v>#REF!</v>
      </c>
    </row>
    <row r="36" spans="1:10" ht="15" customHeight="1" x14ac:dyDescent="0.35">
      <c r="B36" s="7" t="s">
        <v>2</v>
      </c>
      <c r="C36" s="52">
        <v>20.399999999999999</v>
      </c>
      <c r="D36" s="52">
        <v>20.3</v>
      </c>
      <c r="E36" s="52">
        <v>19.899999999999999</v>
      </c>
      <c r="F36" s="12" t="e">
        <f>#REF!/#REF!*100</f>
        <v>#REF!</v>
      </c>
      <c r="G36" s="12" t="e">
        <f>#REF!/#REF!*100</f>
        <v>#REF!</v>
      </c>
      <c r="H36" s="12" t="e">
        <f>#REF!/#REF!*100</f>
        <v>#REF!</v>
      </c>
      <c r="I36" s="9" t="e">
        <f t="shared" ref="I36:I53" si="2">H36-C36</f>
        <v>#REF!</v>
      </c>
    </row>
    <row r="37" spans="1:10" ht="15" customHeight="1" x14ac:dyDescent="0.35">
      <c r="B37" s="7" t="s">
        <v>3</v>
      </c>
      <c r="C37" s="52">
        <v>19.100000000000001</v>
      </c>
      <c r="D37" s="52">
        <v>19.100000000000001</v>
      </c>
      <c r="E37" s="52">
        <v>19.2</v>
      </c>
      <c r="F37" s="12" t="e">
        <f>#REF!/#REF!*100</f>
        <v>#REF!</v>
      </c>
      <c r="G37" s="12" t="e">
        <f>#REF!/#REF!*100</f>
        <v>#REF!</v>
      </c>
      <c r="H37" s="12" t="e">
        <f>#REF!/#REF!*100</f>
        <v>#REF!</v>
      </c>
      <c r="I37" s="9" t="e">
        <f t="shared" si="2"/>
        <v>#REF!</v>
      </c>
    </row>
    <row r="38" spans="1:10" ht="15" customHeight="1" x14ac:dyDescent="0.35">
      <c r="B38" s="7" t="s">
        <v>4</v>
      </c>
      <c r="C38" s="52">
        <v>16</v>
      </c>
      <c r="D38" s="52">
        <v>16.3</v>
      </c>
      <c r="E38" s="52">
        <v>16.3</v>
      </c>
      <c r="F38" s="12" t="e">
        <f>#REF!/#REF!*100</f>
        <v>#REF!</v>
      </c>
      <c r="G38" s="12" t="e">
        <f>#REF!/#REF!*100</f>
        <v>#REF!</v>
      </c>
      <c r="H38" s="12" t="e">
        <f>#REF!/#REF!*100</f>
        <v>#REF!</v>
      </c>
      <c r="I38" s="9" t="e">
        <f t="shared" si="2"/>
        <v>#REF!</v>
      </c>
    </row>
    <row r="39" spans="1:10" ht="15" customHeight="1" x14ac:dyDescent="0.35">
      <c r="B39" s="7" t="s">
        <v>5</v>
      </c>
      <c r="C39" s="52">
        <v>20.3</v>
      </c>
      <c r="D39" s="52">
        <v>20.399999999999999</v>
      </c>
      <c r="E39" s="52">
        <v>19.399999999999999</v>
      </c>
      <c r="F39" s="12" t="e">
        <f>#REF!/#REF!*100</f>
        <v>#REF!</v>
      </c>
      <c r="G39" s="12" t="e">
        <f>#REF!/#REF!*100</f>
        <v>#REF!</v>
      </c>
      <c r="H39" s="12" t="e">
        <f>#REF!/#REF!*100</f>
        <v>#REF!</v>
      </c>
      <c r="I39" s="9" t="e">
        <f t="shared" si="2"/>
        <v>#REF!</v>
      </c>
    </row>
    <row r="40" spans="1:10" ht="15" customHeight="1" x14ac:dyDescent="0.35">
      <c r="B40" s="7" t="s">
        <v>6</v>
      </c>
      <c r="C40" s="52">
        <v>22.6</v>
      </c>
      <c r="D40" s="52">
        <v>22.6</v>
      </c>
      <c r="E40" s="52">
        <v>23</v>
      </c>
      <c r="F40" s="12" t="e">
        <f>#REF!/#REF!*100</f>
        <v>#REF!</v>
      </c>
      <c r="G40" s="12" t="e">
        <f>#REF!/#REF!*100</f>
        <v>#REF!</v>
      </c>
      <c r="H40" s="12" t="e">
        <f>#REF!/#REF!*100</f>
        <v>#REF!</v>
      </c>
      <c r="I40" s="9" t="e">
        <f t="shared" si="2"/>
        <v>#REF!</v>
      </c>
    </row>
    <row r="41" spans="1:10" ht="15" customHeight="1" x14ac:dyDescent="0.35">
      <c r="B41" s="7" t="s">
        <v>7</v>
      </c>
      <c r="C41" s="52">
        <v>19.600000000000001</v>
      </c>
      <c r="D41" s="52">
        <v>20.5</v>
      </c>
      <c r="E41" s="52">
        <v>21.8</v>
      </c>
      <c r="F41" s="12" t="e">
        <f>#REF!/#REF!*100</f>
        <v>#REF!</v>
      </c>
      <c r="G41" s="12" t="e">
        <f>#REF!/#REF!*100</f>
        <v>#REF!</v>
      </c>
      <c r="H41" s="12" t="e">
        <f>#REF!/#REF!*100</f>
        <v>#REF!</v>
      </c>
      <c r="I41" s="9" t="e">
        <f t="shared" si="2"/>
        <v>#REF!</v>
      </c>
    </row>
    <row r="42" spans="1:10" ht="15" customHeight="1" x14ac:dyDescent="0.35">
      <c r="B42" s="7" t="s">
        <v>8</v>
      </c>
      <c r="C42" s="52">
        <v>28.7</v>
      </c>
      <c r="D42" s="52">
        <v>28.4</v>
      </c>
      <c r="E42" s="52">
        <v>27.9</v>
      </c>
      <c r="F42" s="12" t="e">
        <f>#REF!/#REF!*100</f>
        <v>#REF!</v>
      </c>
      <c r="G42" s="12" t="e">
        <f>#REF!/#REF!*100</f>
        <v>#REF!</v>
      </c>
      <c r="H42" s="12" t="e">
        <f>#REF!/#REF!*100</f>
        <v>#REF!</v>
      </c>
      <c r="I42" s="9" t="e">
        <f t="shared" si="2"/>
        <v>#REF!</v>
      </c>
    </row>
    <row r="43" spans="1:10" ht="15" customHeight="1" x14ac:dyDescent="0.35">
      <c r="B43" s="7" t="s">
        <v>9</v>
      </c>
      <c r="C43" s="52">
        <v>21.1</v>
      </c>
      <c r="D43" s="52">
        <v>21.9</v>
      </c>
      <c r="E43" s="52">
        <v>20.7</v>
      </c>
      <c r="F43" s="12" t="e">
        <f>#REF!/#REF!*100</f>
        <v>#REF!</v>
      </c>
      <c r="G43" s="12" t="e">
        <f>#REF!/#REF!*100</f>
        <v>#REF!</v>
      </c>
      <c r="H43" s="12" t="e">
        <f>#REF!/#REF!*100</f>
        <v>#REF!</v>
      </c>
      <c r="I43" s="9" t="e">
        <f t="shared" si="2"/>
        <v>#REF!</v>
      </c>
    </row>
    <row r="44" spans="1:10" ht="15" customHeight="1" x14ac:dyDescent="0.35">
      <c r="B44" s="7" t="s">
        <v>10</v>
      </c>
      <c r="C44" s="52">
        <v>18.5</v>
      </c>
      <c r="D44" s="52">
        <v>18</v>
      </c>
      <c r="E44" s="52">
        <v>18.399999999999999</v>
      </c>
      <c r="F44" s="12" t="e">
        <f>#REF!/#REF!*100</f>
        <v>#REF!</v>
      </c>
      <c r="G44" s="12" t="e">
        <f>#REF!/#REF!*100</f>
        <v>#REF!</v>
      </c>
      <c r="H44" s="12" t="e">
        <f>#REF!/#REF!*100</f>
        <v>#REF!</v>
      </c>
      <c r="I44" s="9" t="e">
        <f t="shared" si="2"/>
        <v>#REF!</v>
      </c>
    </row>
    <row r="45" spans="1:10" ht="15" customHeight="1" x14ac:dyDescent="0.35">
      <c r="B45" s="7" t="s">
        <v>11</v>
      </c>
      <c r="C45" s="52">
        <v>21.4</v>
      </c>
      <c r="D45" s="52">
        <v>21.3</v>
      </c>
      <c r="E45" s="52">
        <v>22</v>
      </c>
      <c r="F45" s="12" t="e">
        <f>#REF!/#REF!*100</f>
        <v>#REF!</v>
      </c>
      <c r="G45" s="12" t="e">
        <f>#REF!/#REF!*100</f>
        <v>#REF!</v>
      </c>
      <c r="H45" s="12" t="e">
        <f>#REF!/#REF!*100</f>
        <v>#REF!</v>
      </c>
      <c r="I45" s="9" t="e">
        <f t="shared" si="2"/>
        <v>#REF!</v>
      </c>
    </row>
    <row r="46" spans="1:10" ht="15" customHeight="1" x14ac:dyDescent="0.35">
      <c r="B46" s="7" t="s">
        <v>12</v>
      </c>
      <c r="C46" s="52">
        <v>18.399999999999999</v>
      </c>
      <c r="D46" s="52">
        <v>18.7</v>
      </c>
      <c r="E46" s="52">
        <v>19.399999999999999</v>
      </c>
      <c r="F46" s="12" t="e">
        <f>#REF!/#REF!*100</f>
        <v>#REF!</v>
      </c>
      <c r="G46" s="12" t="e">
        <f>#REF!/#REF!*100</f>
        <v>#REF!</v>
      </c>
      <c r="H46" s="12" t="e">
        <f>#REF!/#REF!*100</f>
        <v>#REF!</v>
      </c>
      <c r="I46" s="9" t="e">
        <f t="shared" si="2"/>
        <v>#REF!</v>
      </c>
    </row>
    <row r="47" spans="1:10" ht="15" customHeight="1" x14ac:dyDescent="0.35">
      <c r="B47" s="7" t="s">
        <v>24</v>
      </c>
      <c r="C47" s="52">
        <v>17.8</v>
      </c>
      <c r="D47" s="52">
        <v>17.5</v>
      </c>
      <c r="E47" s="52">
        <v>17.3</v>
      </c>
      <c r="F47" s="12" t="e">
        <f>#REF!/#REF!*100</f>
        <v>#REF!</v>
      </c>
      <c r="G47" s="12" t="e">
        <f>#REF!/#REF!*100</f>
        <v>#REF!</v>
      </c>
      <c r="H47" s="12" t="e">
        <f>#REF!/#REF!*100</f>
        <v>#REF!</v>
      </c>
      <c r="I47" s="9" t="e">
        <f t="shared" si="2"/>
        <v>#REF!</v>
      </c>
    </row>
    <row r="48" spans="1:10" ht="15" customHeight="1" x14ac:dyDescent="0.35">
      <c r="B48" s="7" t="s">
        <v>13</v>
      </c>
      <c r="C48" s="52">
        <v>18.3</v>
      </c>
      <c r="D48" s="52">
        <v>18</v>
      </c>
      <c r="E48" s="52">
        <v>18.5</v>
      </c>
      <c r="F48" s="12" t="e">
        <f>#REF!/#REF!*100</f>
        <v>#REF!</v>
      </c>
      <c r="G48" s="12" t="e">
        <f>#REF!/#REF!*100</f>
        <v>#REF!</v>
      </c>
      <c r="H48" s="12" t="e">
        <f>#REF!/#REF!*100</f>
        <v>#REF!</v>
      </c>
      <c r="I48" s="9" t="e">
        <f t="shared" si="2"/>
        <v>#REF!</v>
      </c>
    </row>
    <row r="49" spans="1:10" ht="15" customHeight="1" x14ac:dyDescent="0.35">
      <c r="B49" s="7" t="s">
        <v>14</v>
      </c>
      <c r="C49" s="52">
        <v>19.600000000000001</v>
      </c>
      <c r="D49" s="52">
        <v>19.600000000000001</v>
      </c>
      <c r="E49" s="52">
        <v>19.899999999999999</v>
      </c>
      <c r="F49" s="12" t="e">
        <f>#REF!/#REF!*100</f>
        <v>#REF!</v>
      </c>
      <c r="G49" s="12" t="e">
        <f>#REF!/#REF!*100</f>
        <v>#REF!</v>
      </c>
      <c r="H49" s="12" t="e">
        <f>#REF!/#REF!*100</f>
        <v>#REF!</v>
      </c>
      <c r="I49" s="9" t="e">
        <f t="shared" si="2"/>
        <v>#REF!</v>
      </c>
    </row>
    <row r="50" spans="1:10" ht="15" customHeight="1" x14ac:dyDescent="0.35">
      <c r="B50" s="7" t="s">
        <v>15</v>
      </c>
      <c r="C50" s="52">
        <v>22.8</v>
      </c>
      <c r="D50" s="52">
        <v>22.5</v>
      </c>
      <c r="E50" s="52">
        <v>22.4</v>
      </c>
      <c r="F50" s="12" t="e">
        <f>#REF!/#REF!*100</f>
        <v>#REF!</v>
      </c>
      <c r="G50" s="12" t="e">
        <f>#REF!/#REF!*100</f>
        <v>#REF!</v>
      </c>
      <c r="H50" s="12" t="e">
        <f>#REF!/#REF!*100</f>
        <v>#REF!</v>
      </c>
      <c r="I50" s="9" t="e">
        <f t="shared" si="2"/>
        <v>#REF!</v>
      </c>
    </row>
    <row r="51" spans="1:10" ht="15" customHeight="1" x14ac:dyDescent="0.35">
      <c r="B51" s="7" t="s">
        <v>16</v>
      </c>
      <c r="C51" s="52">
        <v>20.2</v>
      </c>
      <c r="D51" s="52">
        <v>19.8</v>
      </c>
      <c r="E51" s="52">
        <v>19.8</v>
      </c>
      <c r="F51" s="12" t="e">
        <f>#REF!/#REF!*100</f>
        <v>#REF!</v>
      </c>
      <c r="G51" s="12" t="e">
        <f>#REF!/#REF!*100</f>
        <v>#REF!</v>
      </c>
      <c r="H51" s="12" t="e">
        <f>#REF!/#REF!*100</f>
        <v>#REF!</v>
      </c>
      <c r="I51" s="9" t="e">
        <f t="shared" si="2"/>
        <v>#REF!</v>
      </c>
    </row>
    <row r="52" spans="1:10" ht="15" customHeight="1" x14ac:dyDescent="0.35">
      <c r="B52" s="7" t="s">
        <v>17</v>
      </c>
      <c r="C52" s="52">
        <v>18.600000000000001</v>
      </c>
      <c r="D52" s="52">
        <v>18.2</v>
      </c>
      <c r="E52" s="52">
        <v>18.2</v>
      </c>
      <c r="F52" s="12" t="e">
        <f>#REF!/#REF!*100</f>
        <v>#REF!</v>
      </c>
      <c r="G52" s="12" t="e">
        <f>#REF!/#REF!*100</f>
        <v>#REF!</v>
      </c>
      <c r="H52" s="12" t="e">
        <f>#REF!/#REF!*100</f>
        <v>#REF!</v>
      </c>
      <c r="I52" s="9" t="e">
        <f t="shared" si="2"/>
        <v>#REF!</v>
      </c>
    </row>
    <row r="53" spans="1:10" ht="15" customHeight="1" x14ac:dyDescent="0.35">
      <c r="A53" s="21"/>
      <c r="B53" s="22" t="s">
        <v>18</v>
      </c>
      <c r="C53" s="54">
        <v>20.3</v>
      </c>
      <c r="D53" s="54">
        <v>20.100000000000001</v>
      </c>
      <c r="E53" s="54">
        <v>19.7</v>
      </c>
      <c r="F53" s="20" t="e">
        <f>#REF!/#REF!*100</f>
        <v>#REF!</v>
      </c>
      <c r="G53" s="20" t="e">
        <f>#REF!/#REF!*100</f>
        <v>#REF!</v>
      </c>
      <c r="H53" s="20" t="e">
        <f>#REF!/#REF!*100</f>
        <v>#REF!</v>
      </c>
      <c r="I53" s="9" t="e">
        <f t="shared" si="2"/>
        <v>#REF!</v>
      </c>
      <c r="J53" s="21"/>
    </row>
    <row r="54" spans="1:10" ht="15" customHeight="1" x14ac:dyDescent="0.35">
      <c r="B54" s="26" t="s">
        <v>75</v>
      </c>
      <c r="C54" s="62"/>
      <c r="D54" s="62"/>
      <c r="E54" s="62"/>
      <c r="I54" s="66"/>
    </row>
  </sheetData>
  <mergeCells count="25">
    <mergeCell ref="A1:J1"/>
    <mergeCell ref="I29:I30"/>
    <mergeCell ref="J29:J30"/>
    <mergeCell ref="F2:F3"/>
    <mergeCell ref="G2:G3"/>
    <mergeCell ref="H2:H3"/>
    <mergeCell ref="I2:I3"/>
    <mergeCell ref="J2:J3"/>
    <mergeCell ref="C2:C3"/>
    <mergeCell ref="D2:D3"/>
    <mergeCell ref="E2:E3"/>
    <mergeCell ref="C29:C30"/>
    <mergeCell ref="D29:D30"/>
    <mergeCell ref="E29:E30"/>
    <mergeCell ref="H32:H33"/>
    <mergeCell ref="F29:F30"/>
    <mergeCell ref="G29:G30"/>
    <mergeCell ref="H29:H30"/>
    <mergeCell ref="A2:B3"/>
    <mergeCell ref="A29:B30"/>
    <mergeCell ref="C32:C33"/>
    <mergeCell ref="D32:D33"/>
    <mergeCell ref="E32:E33"/>
    <mergeCell ref="F32:F33"/>
    <mergeCell ref="G32:G33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zoomScaleNormal="100" workbookViewId="0">
      <selection activeCell="K6" sqref="K6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5" s="29" customFormat="1" ht="18" customHeight="1" x14ac:dyDescent="0.4">
      <c r="A1" s="95" t="s">
        <v>79</v>
      </c>
      <c r="B1" s="95"/>
      <c r="C1" s="95"/>
      <c r="D1" s="95"/>
      <c r="E1" s="95"/>
      <c r="F1" s="95"/>
      <c r="G1" s="95"/>
      <c r="H1" s="95"/>
      <c r="I1" s="95"/>
      <c r="J1" s="95"/>
    </row>
    <row r="2" spans="1:15" s="3" customFormat="1" ht="14.25" customHeight="1" x14ac:dyDescent="0.35">
      <c r="A2" s="92" t="s">
        <v>80</v>
      </c>
      <c r="B2" s="92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</row>
    <row r="3" spans="1:15" s="3" customFormat="1" ht="14.25" customHeight="1" x14ac:dyDescent="0.35">
      <c r="A3" s="94"/>
      <c r="B3" s="94"/>
      <c r="C3" s="96"/>
      <c r="D3" s="96"/>
      <c r="E3" s="96"/>
      <c r="F3" s="96"/>
      <c r="G3" s="96"/>
      <c r="H3" s="96"/>
      <c r="I3" s="94"/>
      <c r="J3" s="94"/>
    </row>
    <row r="4" spans="1:15" s="1" customFormat="1" ht="15" customHeight="1" x14ac:dyDescent="0.4">
      <c r="B4" s="4" t="s">
        <v>0</v>
      </c>
      <c r="C4" s="57">
        <v>5572</v>
      </c>
      <c r="D4" s="57" t="s">
        <v>648</v>
      </c>
      <c r="E4" s="57" t="s">
        <v>649</v>
      </c>
      <c r="F4" s="23">
        <f>SUM(F8:F27)</f>
        <v>6109</v>
      </c>
      <c r="G4" s="23" t="e">
        <f>SUM(G8:G27)</f>
        <v>#REF!</v>
      </c>
      <c r="H4" s="23" t="e">
        <f>SUM(H8:H27)</f>
        <v>#REF!</v>
      </c>
      <c r="I4" s="5" t="e">
        <f>H4-C4</f>
        <v>#REF!</v>
      </c>
      <c r="J4" s="6" t="e">
        <f>I4/C4*100</f>
        <v>#REF!</v>
      </c>
    </row>
    <row r="5" spans="1:15" s="1" customFormat="1" ht="15" customHeight="1" x14ac:dyDescent="0.4">
      <c r="B5" s="7" t="s">
        <v>20</v>
      </c>
      <c r="C5" s="52">
        <v>-55</v>
      </c>
      <c r="D5" s="52">
        <v>-53</v>
      </c>
      <c r="E5" s="52">
        <v>102</v>
      </c>
      <c r="F5" s="27">
        <v>488</v>
      </c>
      <c r="G5" s="27" t="e">
        <f>G4-F4</f>
        <v>#REF!</v>
      </c>
      <c r="H5" s="27" t="e">
        <f>H4-G4</f>
        <v>#REF!</v>
      </c>
      <c r="I5" s="8"/>
      <c r="J5" s="9"/>
    </row>
    <row r="6" spans="1:15" s="1" customFormat="1" ht="15" customHeight="1" x14ac:dyDescent="0.4">
      <c r="B6" s="7" t="s">
        <v>21</v>
      </c>
      <c r="C6" s="52">
        <v>-1</v>
      </c>
      <c r="D6" s="52">
        <v>-1</v>
      </c>
      <c r="E6" s="52">
        <v>1.8</v>
      </c>
      <c r="F6" s="36">
        <v>8.6999999999999993</v>
      </c>
      <c r="G6" s="36" t="e">
        <f>G5/F4*100</f>
        <v>#REF!</v>
      </c>
      <c r="H6" s="36" t="e">
        <f>H5/G4*100</f>
        <v>#REF!</v>
      </c>
      <c r="I6" s="8"/>
      <c r="J6" s="9"/>
    </row>
    <row r="7" spans="1:15" s="1" customFormat="1" ht="9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</row>
    <row r="8" spans="1:15" ht="15" customHeight="1" x14ac:dyDescent="0.35">
      <c r="B8" s="7" t="s">
        <v>1</v>
      </c>
      <c r="C8" s="53">
        <v>997</v>
      </c>
      <c r="D8" s="53">
        <v>989</v>
      </c>
      <c r="E8" s="53" t="s">
        <v>650</v>
      </c>
      <c r="F8" s="24">
        <v>1150</v>
      </c>
      <c r="G8" s="24" t="e">
        <f>#REF!</f>
        <v>#REF!</v>
      </c>
      <c r="H8" s="24" t="e">
        <f>#REF!</f>
        <v>#REF!</v>
      </c>
      <c r="I8" s="8" t="e">
        <f>H8-C8</f>
        <v>#REF!</v>
      </c>
      <c r="J8" s="9" t="e">
        <f>I8/C8*100</f>
        <v>#REF!</v>
      </c>
      <c r="L8" s="85"/>
      <c r="M8" s="70"/>
    </row>
    <row r="9" spans="1:15" ht="15" customHeight="1" x14ac:dyDescent="0.35">
      <c r="B9" s="7" t="s">
        <v>2</v>
      </c>
      <c r="C9" s="52">
        <v>212</v>
      </c>
      <c r="D9" s="52">
        <v>212</v>
      </c>
      <c r="E9" s="52">
        <v>223</v>
      </c>
      <c r="F9" s="24">
        <v>242</v>
      </c>
      <c r="G9" s="24" t="e">
        <f>#REF!</f>
        <v>#REF!</v>
      </c>
      <c r="H9" s="24" t="e">
        <f>#REF!</f>
        <v>#REF!</v>
      </c>
      <c r="I9" s="8" t="e">
        <f t="shared" ref="I9:I27" si="0">H9-C9</f>
        <v>#REF!</v>
      </c>
      <c r="J9" s="9" t="e">
        <f t="shared" ref="J9:J26" si="1">I9/C9*100</f>
        <v>#REF!</v>
      </c>
      <c r="L9" s="85"/>
      <c r="M9" s="70"/>
    </row>
    <row r="10" spans="1:15" ht="15" customHeight="1" x14ac:dyDescent="0.35">
      <c r="B10" s="7" t="s">
        <v>3</v>
      </c>
      <c r="C10" s="52">
        <v>423</v>
      </c>
      <c r="D10" s="52">
        <v>408</v>
      </c>
      <c r="E10" s="52">
        <v>414</v>
      </c>
      <c r="F10" s="24">
        <v>465</v>
      </c>
      <c r="G10" s="24" t="e">
        <f>#REF!</f>
        <v>#REF!</v>
      </c>
      <c r="H10" s="24" t="e">
        <f>#REF!</f>
        <v>#REF!</v>
      </c>
      <c r="I10" s="8" t="e">
        <f t="shared" si="0"/>
        <v>#REF!</v>
      </c>
      <c r="J10" s="9" t="e">
        <f t="shared" si="1"/>
        <v>#REF!</v>
      </c>
      <c r="L10" s="85"/>
      <c r="M10" s="70"/>
    </row>
    <row r="11" spans="1:15" ht="15" customHeight="1" x14ac:dyDescent="0.35">
      <c r="B11" s="7" t="s">
        <v>4</v>
      </c>
      <c r="C11" s="52">
        <v>695</v>
      </c>
      <c r="D11" s="52">
        <v>681</v>
      </c>
      <c r="E11" s="52">
        <v>680</v>
      </c>
      <c r="F11" s="24">
        <v>761</v>
      </c>
      <c r="G11" s="24" t="e">
        <f>#REF!</f>
        <v>#REF!</v>
      </c>
      <c r="H11" s="24" t="e">
        <f>#REF!</f>
        <v>#REF!</v>
      </c>
      <c r="I11" s="8" t="e">
        <f t="shared" si="0"/>
        <v>#REF!</v>
      </c>
      <c r="J11" s="9" t="e">
        <f t="shared" si="1"/>
        <v>#REF!</v>
      </c>
      <c r="L11" s="85"/>
      <c r="M11" s="70"/>
    </row>
    <row r="12" spans="1:15" ht="15" customHeight="1" x14ac:dyDescent="0.35">
      <c r="B12" s="7" t="s">
        <v>5</v>
      </c>
      <c r="C12" s="52">
        <v>447</v>
      </c>
      <c r="D12" s="52">
        <v>452</v>
      </c>
      <c r="E12" s="52">
        <v>456</v>
      </c>
      <c r="F12" s="24">
        <v>522</v>
      </c>
      <c r="G12" s="24" t="e">
        <f>#REF!</f>
        <v>#REF!</v>
      </c>
      <c r="H12" s="24" t="e">
        <f>#REF!</f>
        <v>#REF!</v>
      </c>
      <c r="I12" s="8" t="e">
        <f t="shared" si="0"/>
        <v>#REF!</v>
      </c>
      <c r="J12" s="9" t="e">
        <f t="shared" si="1"/>
        <v>#REF!</v>
      </c>
      <c r="L12" s="85"/>
      <c r="M12" s="70"/>
    </row>
    <row r="13" spans="1:15" ht="15" customHeight="1" x14ac:dyDescent="0.35">
      <c r="B13" s="7" t="s">
        <v>6</v>
      </c>
      <c r="C13" s="52">
        <v>189</v>
      </c>
      <c r="D13" s="52">
        <v>194</v>
      </c>
      <c r="E13" s="52">
        <v>197</v>
      </c>
      <c r="F13" s="24">
        <v>206</v>
      </c>
      <c r="G13" s="24" t="e">
        <f>#REF!</f>
        <v>#REF!</v>
      </c>
      <c r="H13" s="24" t="e">
        <f>#REF!</f>
        <v>#REF!</v>
      </c>
      <c r="I13" s="8" t="e">
        <f t="shared" si="0"/>
        <v>#REF!</v>
      </c>
      <c r="J13" s="9" t="e">
        <f t="shared" si="1"/>
        <v>#REF!</v>
      </c>
      <c r="L13" s="85"/>
      <c r="M13" s="70"/>
    </row>
    <row r="14" spans="1:15" ht="15" customHeight="1" x14ac:dyDescent="0.35">
      <c r="B14" s="7" t="s">
        <v>7</v>
      </c>
      <c r="C14" s="52">
        <v>48</v>
      </c>
      <c r="D14" s="52">
        <v>46</v>
      </c>
      <c r="E14" s="52">
        <v>46</v>
      </c>
      <c r="F14" s="24">
        <v>53</v>
      </c>
      <c r="G14" s="24" t="e">
        <f>#REF!</f>
        <v>#REF!</v>
      </c>
      <c r="H14" s="24" t="e">
        <f>#REF!</f>
        <v>#REF!</v>
      </c>
      <c r="I14" s="8" t="e">
        <f t="shared" si="0"/>
        <v>#REF!</v>
      </c>
      <c r="J14" s="9" t="e">
        <f t="shared" si="1"/>
        <v>#REF!</v>
      </c>
    </row>
    <row r="15" spans="1:15" ht="15" customHeight="1" x14ac:dyDescent="0.35">
      <c r="B15" s="7" t="s">
        <v>8</v>
      </c>
      <c r="C15" s="52">
        <v>213</v>
      </c>
      <c r="D15" s="52">
        <v>216</v>
      </c>
      <c r="E15" s="52">
        <v>223</v>
      </c>
      <c r="F15" s="24">
        <v>223</v>
      </c>
      <c r="G15" s="24" t="e">
        <f>#REF!</f>
        <v>#REF!</v>
      </c>
      <c r="H15" s="24" t="e">
        <f>#REF!</f>
        <v>#REF!</v>
      </c>
      <c r="I15" s="8" t="e">
        <f t="shared" si="0"/>
        <v>#REF!</v>
      </c>
      <c r="J15" s="9" t="e">
        <f t="shared" si="1"/>
        <v>#REF!</v>
      </c>
      <c r="M15" s="85"/>
      <c r="N15" s="85"/>
      <c r="O15" s="85"/>
    </row>
    <row r="16" spans="1:15" ht="15" customHeight="1" x14ac:dyDescent="0.35">
      <c r="B16" s="7" t="s">
        <v>9</v>
      </c>
      <c r="C16" s="52">
        <v>9</v>
      </c>
      <c r="D16" s="52">
        <v>7</v>
      </c>
      <c r="E16" s="52">
        <v>7</v>
      </c>
      <c r="F16" s="24">
        <v>10</v>
      </c>
      <c r="G16" s="24" t="e">
        <f>#REF!</f>
        <v>#REF!</v>
      </c>
      <c r="H16" s="24" t="e">
        <f>#REF!</f>
        <v>#REF!</v>
      </c>
      <c r="I16" s="8" t="e">
        <f t="shared" si="0"/>
        <v>#REF!</v>
      </c>
      <c r="J16" s="9" t="e">
        <f t="shared" si="1"/>
        <v>#REF!</v>
      </c>
      <c r="L16" s="85"/>
      <c r="M16" s="85"/>
      <c r="N16" s="86"/>
      <c r="O16" s="86"/>
    </row>
    <row r="17" spans="1:15" ht="15" customHeight="1" x14ac:dyDescent="0.35">
      <c r="B17" s="7" t="s">
        <v>10</v>
      </c>
      <c r="C17" s="52">
        <v>57</v>
      </c>
      <c r="D17" s="52">
        <v>58</v>
      </c>
      <c r="E17" s="52">
        <v>68</v>
      </c>
      <c r="F17" s="24">
        <v>67</v>
      </c>
      <c r="G17" s="24" t="e">
        <f>#REF!</f>
        <v>#REF!</v>
      </c>
      <c r="H17" s="24" t="e">
        <f>#REF!</f>
        <v>#REF!</v>
      </c>
      <c r="I17" s="8" t="e">
        <f t="shared" si="0"/>
        <v>#REF!</v>
      </c>
      <c r="J17" s="9" t="e">
        <f t="shared" si="1"/>
        <v>#REF!</v>
      </c>
      <c r="L17" s="85"/>
      <c r="M17" s="85"/>
      <c r="N17" s="86"/>
      <c r="O17" s="86"/>
    </row>
    <row r="18" spans="1:15" ht="15" customHeight="1" x14ac:dyDescent="0.35">
      <c r="B18" s="7" t="s">
        <v>11</v>
      </c>
      <c r="C18" s="52">
        <v>49</v>
      </c>
      <c r="D18" s="52">
        <v>44</v>
      </c>
      <c r="E18" s="52">
        <v>52</v>
      </c>
      <c r="F18" s="24">
        <v>58</v>
      </c>
      <c r="G18" s="24" t="e">
        <f>#REF!</f>
        <v>#REF!</v>
      </c>
      <c r="H18" s="24" t="e">
        <f>#REF!</f>
        <v>#REF!</v>
      </c>
      <c r="I18" s="8" t="e">
        <f t="shared" si="0"/>
        <v>#REF!</v>
      </c>
      <c r="J18" s="9" t="e">
        <f t="shared" si="1"/>
        <v>#REF!</v>
      </c>
      <c r="L18" s="85"/>
      <c r="M18" s="85"/>
      <c r="N18" s="86"/>
      <c r="O18" s="86"/>
    </row>
    <row r="19" spans="1:15" ht="15" customHeight="1" x14ac:dyDescent="0.35">
      <c r="B19" s="7" t="s">
        <v>12</v>
      </c>
      <c r="C19" s="52">
        <v>170</v>
      </c>
      <c r="D19" s="52">
        <v>175</v>
      </c>
      <c r="E19" s="52">
        <v>169</v>
      </c>
      <c r="F19" s="24">
        <v>174</v>
      </c>
      <c r="G19" s="24" t="e">
        <f>#REF!</f>
        <v>#REF!</v>
      </c>
      <c r="H19" s="24" t="e">
        <f>#REF!</f>
        <v>#REF!</v>
      </c>
      <c r="I19" s="8" t="e">
        <f t="shared" si="0"/>
        <v>#REF!</v>
      </c>
      <c r="J19" s="9" t="e">
        <f t="shared" si="1"/>
        <v>#REF!</v>
      </c>
      <c r="L19" s="85"/>
      <c r="M19" s="85"/>
      <c r="N19" s="86"/>
      <c r="O19" s="86"/>
    </row>
    <row r="20" spans="1:15" ht="15" customHeight="1" x14ac:dyDescent="0.35">
      <c r="B20" s="7" t="s">
        <v>24</v>
      </c>
      <c r="C20" s="52">
        <v>357</v>
      </c>
      <c r="D20" s="52">
        <v>354</v>
      </c>
      <c r="E20" s="52">
        <v>351</v>
      </c>
      <c r="F20" s="24">
        <v>369</v>
      </c>
      <c r="G20" s="24" t="e">
        <f>#REF!</f>
        <v>#REF!</v>
      </c>
      <c r="H20" s="24" t="e">
        <f>#REF!</f>
        <v>#REF!</v>
      </c>
      <c r="I20" s="8" t="e">
        <f t="shared" si="0"/>
        <v>#REF!</v>
      </c>
      <c r="J20" s="9" t="e">
        <f t="shared" si="1"/>
        <v>#REF!</v>
      </c>
      <c r="L20" s="85"/>
      <c r="M20" s="85"/>
      <c r="N20" s="86"/>
      <c r="O20" s="86"/>
    </row>
    <row r="21" spans="1:15" ht="15" customHeight="1" x14ac:dyDescent="0.35">
      <c r="B21" s="7" t="s">
        <v>13</v>
      </c>
      <c r="C21" s="52">
        <v>149</v>
      </c>
      <c r="D21" s="52">
        <v>153</v>
      </c>
      <c r="E21" s="52">
        <v>160</v>
      </c>
      <c r="F21" s="24">
        <v>165</v>
      </c>
      <c r="G21" s="24" t="e">
        <f>#REF!</f>
        <v>#REF!</v>
      </c>
      <c r="H21" s="24" t="e">
        <f>#REF!</f>
        <v>#REF!</v>
      </c>
      <c r="I21" s="8" t="e">
        <f t="shared" si="0"/>
        <v>#REF!</v>
      </c>
      <c r="J21" s="9" t="e">
        <f t="shared" si="1"/>
        <v>#REF!</v>
      </c>
      <c r="L21" s="85"/>
      <c r="M21" s="85"/>
      <c r="N21" s="86"/>
      <c r="O21" s="86"/>
    </row>
    <row r="22" spans="1:15" ht="15" customHeight="1" x14ac:dyDescent="0.35">
      <c r="B22" s="7" t="s">
        <v>14</v>
      </c>
      <c r="C22" s="52">
        <v>35</v>
      </c>
      <c r="D22" s="52">
        <v>31</v>
      </c>
      <c r="E22" s="52">
        <v>35</v>
      </c>
      <c r="F22" s="24">
        <v>32</v>
      </c>
      <c r="G22" s="24" t="e">
        <f>#REF!</f>
        <v>#REF!</v>
      </c>
      <c r="H22" s="24" t="e">
        <f>#REF!</f>
        <v>#REF!</v>
      </c>
      <c r="I22" s="8" t="e">
        <f t="shared" si="0"/>
        <v>#REF!</v>
      </c>
      <c r="J22" s="9" t="e">
        <f t="shared" si="1"/>
        <v>#REF!</v>
      </c>
    </row>
    <row r="23" spans="1:15" ht="15" customHeight="1" x14ac:dyDescent="0.35">
      <c r="B23" s="7" t="s">
        <v>15</v>
      </c>
      <c r="C23" s="52">
        <v>307</v>
      </c>
      <c r="D23" s="52">
        <v>300</v>
      </c>
      <c r="E23" s="52">
        <v>301</v>
      </c>
      <c r="F23" s="24">
        <v>310</v>
      </c>
      <c r="G23" s="24" t="e">
        <f>#REF!</f>
        <v>#REF!</v>
      </c>
      <c r="H23" s="24" t="e">
        <f>#REF!</f>
        <v>#REF!</v>
      </c>
      <c r="I23" s="8" t="e">
        <f t="shared" si="0"/>
        <v>#REF!</v>
      </c>
      <c r="J23" s="9" t="e">
        <f t="shared" si="1"/>
        <v>#REF!</v>
      </c>
    </row>
    <row r="24" spans="1:15" ht="15" customHeight="1" x14ac:dyDescent="0.35">
      <c r="B24" s="7" t="s">
        <v>16</v>
      </c>
      <c r="C24" s="52">
        <v>471</v>
      </c>
      <c r="D24" s="52">
        <v>464</v>
      </c>
      <c r="E24" s="52">
        <v>472</v>
      </c>
      <c r="F24" s="24">
        <v>511</v>
      </c>
      <c r="G24" s="24" t="e">
        <f>#REF!</f>
        <v>#REF!</v>
      </c>
      <c r="H24" s="24" t="e">
        <f>#REF!</f>
        <v>#REF!</v>
      </c>
      <c r="I24" s="8" t="e">
        <f t="shared" si="0"/>
        <v>#REF!</v>
      </c>
      <c r="J24" s="9" t="e">
        <f t="shared" si="1"/>
        <v>#REF!</v>
      </c>
    </row>
    <row r="25" spans="1:15" ht="15" customHeight="1" x14ac:dyDescent="0.35">
      <c r="B25" s="7" t="s">
        <v>17</v>
      </c>
      <c r="C25" s="52">
        <v>449</v>
      </c>
      <c r="D25" s="52">
        <v>448</v>
      </c>
      <c r="E25" s="52">
        <v>438</v>
      </c>
      <c r="F25" s="24">
        <v>468</v>
      </c>
      <c r="G25" s="24" t="e">
        <f>#REF!</f>
        <v>#REF!</v>
      </c>
      <c r="H25" s="24" t="e">
        <f>#REF!</f>
        <v>#REF!</v>
      </c>
      <c r="I25" s="8" t="e">
        <f t="shared" si="0"/>
        <v>#REF!</v>
      </c>
      <c r="J25" s="9" t="e">
        <f t="shared" si="1"/>
        <v>#REF!</v>
      </c>
    </row>
    <row r="26" spans="1:15" ht="15" customHeight="1" x14ac:dyDescent="0.35">
      <c r="B26" s="7" t="s">
        <v>18</v>
      </c>
      <c r="C26" s="52">
        <v>294</v>
      </c>
      <c r="D26" s="52">
        <v>285</v>
      </c>
      <c r="E26" s="52">
        <v>293</v>
      </c>
      <c r="F26" s="24">
        <v>321</v>
      </c>
      <c r="G26" s="24" t="e">
        <f>#REF!</f>
        <v>#REF!</v>
      </c>
      <c r="H26" s="24" t="e">
        <f>#REF!</f>
        <v>#REF!</v>
      </c>
      <c r="I26" s="8" t="e">
        <f t="shared" si="0"/>
        <v>#REF!</v>
      </c>
      <c r="J26" s="9" t="e">
        <f t="shared" si="1"/>
        <v>#REF!</v>
      </c>
    </row>
    <row r="27" spans="1:15" ht="15" customHeight="1" x14ac:dyDescent="0.35">
      <c r="B27" s="7" t="s">
        <v>19</v>
      </c>
      <c r="C27" s="52">
        <v>1</v>
      </c>
      <c r="D27" s="52">
        <v>2</v>
      </c>
      <c r="E27" s="52">
        <v>3</v>
      </c>
      <c r="F27" s="24">
        <v>2</v>
      </c>
      <c r="G27" s="24" t="e">
        <f>#REF!</f>
        <v>#REF!</v>
      </c>
      <c r="H27" s="24" t="e">
        <f>#REF!</f>
        <v>#REF!</v>
      </c>
      <c r="I27" s="8" t="e">
        <f t="shared" si="0"/>
        <v>#REF!</v>
      </c>
      <c r="J27" s="9"/>
    </row>
    <row r="28" spans="1:15" ht="6" customHeight="1" x14ac:dyDescent="0.35"/>
    <row r="29" spans="1:15" s="1" customFormat="1" ht="21" customHeight="1" x14ac:dyDescent="0.4">
      <c r="A29" s="92" t="s">
        <v>72</v>
      </c>
      <c r="B29" s="92"/>
      <c r="C29" s="90">
        <v>2017</v>
      </c>
      <c r="D29" s="90">
        <v>2018</v>
      </c>
      <c r="E29" s="90">
        <v>2019</v>
      </c>
      <c r="F29" s="90">
        <v>2020</v>
      </c>
      <c r="G29" s="90">
        <v>2021</v>
      </c>
      <c r="H29" s="90">
        <v>2022</v>
      </c>
      <c r="I29" s="92" t="s">
        <v>193</v>
      </c>
      <c r="J29" s="92"/>
    </row>
    <row r="30" spans="1:15" s="1" customFormat="1" ht="21" customHeight="1" x14ac:dyDescent="0.4">
      <c r="A30" s="94"/>
      <c r="B30" s="94"/>
      <c r="C30" s="96"/>
      <c r="D30" s="96"/>
      <c r="E30" s="96"/>
      <c r="F30" s="96"/>
      <c r="G30" s="96"/>
      <c r="H30" s="96"/>
      <c r="I30" s="94"/>
      <c r="J30" s="94"/>
    </row>
    <row r="31" spans="1:15" s="1" customFormat="1" ht="15" customHeight="1" x14ac:dyDescent="0.4">
      <c r="B31" s="4" t="s">
        <v>0</v>
      </c>
      <c r="C31" s="57">
        <v>4.7</v>
      </c>
      <c r="D31" s="57">
        <v>4.5999999999999996</v>
      </c>
      <c r="E31" s="57">
        <v>4.7</v>
      </c>
      <c r="F31" s="31" t="e">
        <f>#REF!/#REF!*100</f>
        <v>#REF!</v>
      </c>
      <c r="G31" s="31" t="e">
        <f>#REF!/#REF!*100</f>
        <v>#REF!</v>
      </c>
      <c r="H31" s="31" t="e">
        <f>#REF!/#REF!*100</f>
        <v>#REF!</v>
      </c>
      <c r="I31" s="6" t="e">
        <f>H31-C31</f>
        <v>#REF!</v>
      </c>
      <c r="K31" s="39"/>
    </row>
    <row r="32" spans="1:15" ht="15" customHeight="1" x14ac:dyDescent="0.35">
      <c r="B32" s="7" t="s">
        <v>20</v>
      </c>
      <c r="C32" s="97">
        <v>0</v>
      </c>
      <c r="D32" s="97">
        <v>-0.1</v>
      </c>
      <c r="E32" s="97">
        <v>0.1</v>
      </c>
      <c r="F32" s="102">
        <v>0.4</v>
      </c>
      <c r="G32" s="102">
        <v>0</v>
      </c>
      <c r="H32" s="102">
        <v>0</v>
      </c>
      <c r="I32" s="9"/>
    </row>
    <row r="33" spans="1:10" ht="15" customHeight="1" x14ac:dyDescent="0.35">
      <c r="B33" s="7" t="s">
        <v>73</v>
      </c>
      <c r="C33" s="97"/>
      <c r="D33" s="97"/>
      <c r="E33" s="97"/>
      <c r="F33" s="102"/>
      <c r="G33" s="102"/>
      <c r="H33" s="102"/>
      <c r="I33" s="9"/>
    </row>
    <row r="34" spans="1:10" ht="15" customHeight="1" x14ac:dyDescent="0.35">
      <c r="A34" s="21"/>
      <c r="B34" s="22"/>
      <c r="C34" s="22"/>
      <c r="D34" s="22"/>
      <c r="E34" s="22"/>
      <c r="F34" s="20"/>
      <c r="G34" s="20"/>
      <c r="H34" s="20"/>
      <c r="I34" s="16"/>
      <c r="J34" s="21"/>
    </row>
    <row r="35" spans="1:10" ht="15" customHeight="1" x14ac:dyDescent="0.35">
      <c r="B35" s="7" t="s">
        <v>1</v>
      </c>
      <c r="C35" s="52">
        <v>5.5</v>
      </c>
      <c r="D35" s="52">
        <v>5.5</v>
      </c>
      <c r="E35" s="52">
        <v>5.7</v>
      </c>
      <c r="F35" s="12" t="e">
        <f>#REF!/#REF!*100</f>
        <v>#REF!</v>
      </c>
      <c r="G35" s="12" t="e">
        <f>#REF!/#REF!*100</f>
        <v>#REF!</v>
      </c>
      <c r="H35" s="12" t="e">
        <f>#REF!/#REF!*100</f>
        <v>#REF!</v>
      </c>
      <c r="I35" s="9" t="e">
        <f>H35-C35</f>
        <v>#REF!</v>
      </c>
    </row>
    <row r="36" spans="1:10" ht="15" customHeight="1" x14ac:dyDescent="0.35">
      <c r="B36" s="7" t="s">
        <v>2</v>
      </c>
      <c r="C36" s="52">
        <v>4.4000000000000004</v>
      </c>
      <c r="D36" s="52">
        <v>4.3</v>
      </c>
      <c r="E36" s="52">
        <v>4.4000000000000004</v>
      </c>
      <c r="F36" s="12" t="e">
        <f>#REF!/#REF!*100</f>
        <v>#REF!</v>
      </c>
      <c r="G36" s="12" t="e">
        <f>#REF!/#REF!*100</f>
        <v>#REF!</v>
      </c>
      <c r="H36" s="12" t="e">
        <f>#REF!/#REF!*100</f>
        <v>#REF!</v>
      </c>
      <c r="I36" s="9" t="e">
        <f t="shared" ref="I36:I53" si="2">H36-C36</f>
        <v>#REF!</v>
      </c>
    </row>
    <row r="37" spans="1:10" ht="15" customHeight="1" x14ac:dyDescent="0.35">
      <c r="B37" s="7" t="s">
        <v>3</v>
      </c>
      <c r="C37" s="52">
        <v>4.8</v>
      </c>
      <c r="D37" s="52">
        <v>4.5999999999999996</v>
      </c>
      <c r="E37" s="52">
        <v>4.7</v>
      </c>
      <c r="F37" s="12" t="e">
        <f>#REF!/#REF!*100</f>
        <v>#REF!</v>
      </c>
      <c r="G37" s="12" t="e">
        <f>#REF!/#REF!*100</f>
        <v>#REF!</v>
      </c>
      <c r="H37" s="12" t="e">
        <f>#REF!/#REF!*100</f>
        <v>#REF!</v>
      </c>
      <c r="I37" s="9" t="e">
        <f t="shared" si="2"/>
        <v>#REF!</v>
      </c>
    </row>
    <row r="38" spans="1:10" ht="15" customHeight="1" x14ac:dyDescent="0.35">
      <c r="B38" s="7" t="s">
        <v>4</v>
      </c>
      <c r="C38" s="52">
        <v>5.4</v>
      </c>
      <c r="D38" s="52">
        <v>5.3</v>
      </c>
      <c r="E38" s="52">
        <v>5.2</v>
      </c>
      <c r="F38" s="12" t="e">
        <f>#REF!/#REF!*100</f>
        <v>#REF!</v>
      </c>
      <c r="G38" s="12" t="e">
        <f>#REF!/#REF!*100</f>
        <v>#REF!</v>
      </c>
      <c r="H38" s="12" t="e">
        <f>#REF!/#REF!*100</f>
        <v>#REF!</v>
      </c>
      <c r="I38" s="9" t="e">
        <f t="shared" si="2"/>
        <v>#REF!</v>
      </c>
    </row>
    <row r="39" spans="1:10" ht="15" customHeight="1" x14ac:dyDescent="0.35">
      <c r="B39" s="7" t="s">
        <v>5</v>
      </c>
      <c r="C39" s="52">
        <v>5.3</v>
      </c>
      <c r="D39" s="52">
        <v>5.3</v>
      </c>
      <c r="E39" s="52">
        <v>5.2</v>
      </c>
      <c r="F39" s="12" t="e">
        <f>#REF!/#REF!*100</f>
        <v>#REF!</v>
      </c>
      <c r="G39" s="12" t="e">
        <f>#REF!/#REF!*100</f>
        <v>#REF!</v>
      </c>
      <c r="H39" s="12" t="e">
        <f>#REF!/#REF!*100</f>
        <v>#REF!</v>
      </c>
      <c r="I39" s="9" t="e">
        <f t="shared" si="2"/>
        <v>#REF!</v>
      </c>
    </row>
    <row r="40" spans="1:10" ht="15" customHeight="1" x14ac:dyDescent="0.35">
      <c r="B40" s="7" t="s">
        <v>6</v>
      </c>
      <c r="C40" s="52">
        <v>5.8</v>
      </c>
      <c r="D40" s="52">
        <v>5.9</v>
      </c>
      <c r="E40" s="52">
        <v>6</v>
      </c>
      <c r="F40" s="12" t="e">
        <f>#REF!/#REF!*100</f>
        <v>#REF!</v>
      </c>
      <c r="G40" s="12" t="e">
        <f>#REF!/#REF!*100</f>
        <v>#REF!</v>
      </c>
      <c r="H40" s="12" t="e">
        <f>#REF!/#REF!*100</f>
        <v>#REF!</v>
      </c>
      <c r="I40" s="9" t="e">
        <f t="shared" si="2"/>
        <v>#REF!</v>
      </c>
    </row>
    <row r="41" spans="1:10" ht="15" customHeight="1" x14ac:dyDescent="0.35">
      <c r="B41" s="7" t="s">
        <v>7</v>
      </c>
      <c r="C41" s="52">
        <v>2.9</v>
      </c>
      <c r="D41" s="52">
        <v>2.8</v>
      </c>
      <c r="E41" s="52">
        <v>2.8</v>
      </c>
      <c r="F41" s="12" t="e">
        <f>#REF!/#REF!*100</f>
        <v>#REF!</v>
      </c>
      <c r="G41" s="12" t="e">
        <f>#REF!/#REF!*100</f>
        <v>#REF!</v>
      </c>
      <c r="H41" s="12" t="e">
        <f>#REF!/#REF!*100</f>
        <v>#REF!</v>
      </c>
      <c r="I41" s="9" t="e">
        <f t="shared" si="2"/>
        <v>#REF!</v>
      </c>
    </row>
    <row r="42" spans="1:10" ht="15" customHeight="1" x14ac:dyDescent="0.35">
      <c r="B42" s="7" t="s">
        <v>8</v>
      </c>
      <c r="C42" s="52">
        <v>6.9</v>
      </c>
      <c r="D42" s="52">
        <v>7</v>
      </c>
      <c r="E42" s="52">
        <v>7.2</v>
      </c>
      <c r="F42" s="12" t="e">
        <f>#REF!/#REF!*100</f>
        <v>#REF!</v>
      </c>
      <c r="G42" s="12" t="e">
        <f>#REF!/#REF!*100</f>
        <v>#REF!</v>
      </c>
      <c r="H42" s="12" t="e">
        <f>#REF!/#REF!*100</f>
        <v>#REF!</v>
      </c>
      <c r="I42" s="9" t="e">
        <f t="shared" si="2"/>
        <v>#REF!</v>
      </c>
    </row>
    <row r="43" spans="1:10" ht="15" customHeight="1" x14ac:dyDescent="0.35">
      <c r="B43" s="7" t="s">
        <v>9</v>
      </c>
      <c r="C43" s="52">
        <v>3.9</v>
      </c>
      <c r="D43" s="52">
        <v>3.1</v>
      </c>
      <c r="E43" s="52">
        <v>3.1</v>
      </c>
      <c r="F43" s="12" t="e">
        <f>#REF!/#REF!*100</f>
        <v>#REF!</v>
      </c>
      <c r="G43" s="12" t="e">
        <f>#REF!/#REF!*100</f>
        <v>#REF!</v>
      </c>
      <c r="H43" s="12" t="e">
        <f>#REF!/#REF!*100</f>
        <v>#REF!</v>
      </c>
      <c r="I43" s="9" t="e">
        <f t="shared" si="2"/>
        <v>#REF!</v>
      </c>
    </row>
    <row r="44" spans="1:10" ht="15" customHeight="1" x14ac:dyDescent="0.35">
      <c r="B44" s="7" t="s">
        <v>10</v>
      </c>
      <c r="C44" s="52">
        <v>2.6</v>
      </c>
      <c r="D44" s="52">
        <v>2.7</v>
      </c>
      <c r="E44" s="52">
        <v>3.1</v>
      </c>
      <c r="F44" s="12" t="e">
        <f>#REF!/#REF!*100</f>
        <v>#REF!</v>
      </c>
      <c r="G44" s="12" t="e">
        <f>#REF!/#REF!*100</f>
        <v>#REF!</v>
      </c>
      <c r="H44" s="12" t="e">
        <f>#REF!/#REF!*100</f>
        <v>#REF!</v>
      </c>
      <c r="I44" s="9" t="e">
        <f t="shared" si="2"/>
        <v>#REF!</v>
      </c>
    </row>
    <row r="45" spans="1:10" ht="15" customHeight="1" x14ac:dyDescent="0.35">
      <c r="B45" s="7" t="s">
        <v>11</v>
      </c>
      <c r="C45" s="52">
        <v>2.6</v>
      </c>
      <c r="D45" s="52">
        <v>2.2999999999999998</v>
      </c>
      <c r="E45" s="52">
        <v>2.7</v>
      </c>
      <c r="F45" s="12" t="e">
        <f>#REF!/#REF!*100</f>
        <v>#REF!</v>
      </c>
      <c r="G45" s="12" t="e">
        <f>#REF!/#REF!*100</f>
        <v>#REF!</v>
      </c>
      <c r="H45" s="12" t="e">
        <f>#REF!/#REF!*100</f>
        <v>#REF!</v>
      </c>
      <c r="I45" s="9" t="e">
        <f t="shared" si="2"/>
        <v>#REF!</v>
      </c>
    </row>
    <row r="46" spans="1:10" ht="15" customHeight="1" x14ac:dyDescent="0.35">
      <c r="B46" s="7" t="s">
        <v>12</v>
      </c>
      <c r="C46" s="52">
        <v>4.9000000000000004</v>
      </c>
      <c r="D46" s="52">
        <v>5</v>
      </c>
      <c r="E46" s="52">
        <v>4.8</v>
      </c>
      <c r="F46" s="12" t="e">
        <f>#REF!/#REF!*100</f>
        <v>#REF!</v>
      </c>
      <c r="G46" s="12" t="e">
        <f>#REF!/#REF!*100</f>
        <v>#REF!</v>
      </c>
      <c r="H46" s="12" t="e">
        <f>#REF!/#REF!*100</f>
        <v>#REF!</v>
      </c>
      <c r="I46" s="9" t="e">
        <f t="shared" si="2"/>
        <v>#REF!</v>
      </c>
    </row>
    <row r="47" spans="1:10" ht="15" customHeight="1" x14ac:dyDescent="0.35">
      <c r="B47" s="7" t="s">
        <v>24</v>
      </c>
      <c r="C47" s="52">
        <v>3.3</v>
      </c>
      <c r="D47" s="52">
        <v>3.3</v>
      </c>
      <c r="E47" s="52">
        <v>3.2</v>
      </c>
      <c r="F47" s="12" t="e">
        <f>#REF!/#REF!*100</f>
        <v>#REF!</v>
      </c>
      <c r="G47" s="12" t="e">
        <f>#REF!/#REF!*100</f>
        <v>#REF!</v>
      </c>
      <c r="H47" s="12" t="e">
        <f>#REF!/#REF!*100</f>
        <v>#REF!</v>
      </c>
      <c r="I47" s="9" t="e">
        <f t="shared" si="2"/>
        <v>#REF!</v>
      </c>
    </row>
    <row r="48" spans="1:10" ht="15" customHeight="1" x14ac:dyDescent="0.35">
      <c r="B48" s="7" t="s">
        <v>13</v>
      </c>
      <c r="C48" s="52">
        <v>4.8</v>
      </c>
      <c r="D48" s="52">
        <v>4.9000000000000004</v>
      </c>
      <c r="E48" s="52">
        <v>5.3</v>
      </c>
      <c r="F48" s="12" t="e">
        <f>#REF!/#REF!*100</f>
        <v>#REF!</v>
      </c>
      <c r="G48" s="12" t="e">
        <f>#REF!/#REF!*100</f>
        <v>#REF!</v>
      </c>
      <c r="H48" s="12" t="e">
        <f>#REF!/#REF!*100</f>
        <v>#REF!</v>
      </c>
      <c r="I48" s="9" t="e">
        <f t="shared" si="2"/>
        <v>#REF!</v>
      </c>
    </row>
    <row r="49" spans="1:11" ht="15" customHeight="1" x14ac:dyDescent="0.35">
      <c r="B49" s="7" t="s">
        <v>14</v>
      </c>
      <c r="C49" s="52">
        <v>3</v>
      </c>
      <c r="D49" s="52">
        <v>2.7</v>
      </c>
      <c r="E49" s="52">
        <v>3</v>
      </c>
      <c r="F49" s="12" t="e">
        <f>#REF!/#REF!*100</f>
        <v>#REF!</v>
      </c>
      <c r="G49" s="12" t="e">
        <f>#REF!/#REF!*100</f>
        <v>#REF!</v>
      </c>
      <c r="H49" s="12" t="e">
        <f>#REF!/#REF!*100</f>
        <v>#REF!</v>
      </c>
      <c r="I49" s="9" t="e">
        <f t="shared" si="2"/>
        <v>#REF!</v>
      </c>
    </row>
    <row r="50" spans="1:11" ht="15" customHeight="1" x14ac:dyDescent="0.35">
      <c r="B50" s="7" t="s">
        <v>15</v>
      </c>
      <c r="C50" s="52">
        <v>5.0999999999999996</v>
      </c>
      <c r="D50" s="52">
        <v>5</v>
      </c>
      <c r="E50" s="52">
        <v>4.9000000000000004</v>
      </c>
      <c r="F50" s="12" t="e">
        <f>#REF!/#REF!*100</f>
        <v>#REF!</v>
      </c>
      <c r="G50" s="12" t="e">
        <f>#REF!/#REF!*100</f>
        <v>#REF!</v>
      </c>
      <c r="H50" s="12" t="e">
        <f>#REF!/#REF!*100</f>
        <v>#REF!</v>
      </c>
      <c r="I50" s="9" t="e">
        <f t="shared" si="2"/>
        <v>#REF!</v>
      </c>
    </row>
    <row r="51" spans="1:11" ht="15" customHeight="1" x14ac:dyDescent="0.35">
      <c r="B51" s="7" t="s">
        <v>16</v>
      </c>
      <c r="C51" s="52">
        <v>3.7</v>
      </c>
      <c r="D51" s="52">
        <v>3.7</v>
      </c>
      <c r="E51" s="52">
        <v>3.7</v>
      </c>
      <c r="F51" s="12" t="e">
        <f>#REF!/#REF!*100</f>
        <v>#REF!</v>
      </c>
      <c r="G51" s="12" t="e">
        <f>#REF!/#REF!*100</f>
        <v>#REF!</v>
      </c>
      <c r="H51" s="12" t="e">
        <f>#REF!/#REF!*100</f>
        <v>#REF!</v>
      </c>
      <c r="I51" s="9" t="e">
        <f t="shared" si="2"/>
        <v>#REF!</v>
      </c>
    </row>
    <row r="52" spans="1:11" ht="15" customHeight="1" x14ac:dyDescent="0.35">
      <c r="B52" s="7" t="s">
        <v>17</v>
      </c>
      <c r="C52" s="52">
        <v>4.9000000000000004</v>
      </c>
      <c r="D52" s="52">
        <v>4.9000000000000004</v>
      </c>
      <c r="E52" s="52">
        <v>4.8</v>
      </c>
      <c r="F52" s="12" t="e">
        <f>#REF!/#REF!*100</f>
        <v>#REF!</v>
      </c>
      <c r="G52" s="12" t="e">
        <f>#REF!/#REF!*100</f>
        <v>#REF!</v>
      </c>
      <c r="H52" s="12" t="e">
        <f>#REF!/#REF!*100</f>
        <v>#REF!</v>
      </c>
      <c r="I52" s="9" t="e">
        <f t="shared" si="2"/>
        <v>#REF!</v>
      </c>
    </row>
    <row r="53" spans="1:11" ht="15" customHeight="1" x14ac:dyDescent="0.35">
      <c r="A53" s="21"/>
      <c r="B53" s="22" t="s">
        <v>18</v>
      </c>
      <c r="C53" s="54">
        <v>3.8</v>
      </c>
      <c r="D53" s="54">
        <v>3.7</v>
      </c>
      <c r="E53" s="54">
        <v>3.8</v>
      </c>
      <c r="F53" s="67" t="e">
        <f>#REF!/#REF!*100</f>
        <v>#REF!</v>
      </c>
      <c r="G53" s="67" t="e">
        <f>#REF!/#REF!*100</f>
        <v>#REF!</v>
      </c>
      <c r="H53" s="67" t="e">
        <f>#REF!/#REF!*100</f>
        <v>#REF!</v>
      </c>
      <c r="I53" s="9" t="e">
        <f t="shared" si="2"/>
        <v>#REF!</v>
      </c>
      <c r="J53" s="41"/>
    </row>
    <row r="54" spans="1:11" ht="15" customHeight="1" x14ac:dyDescent="0.35">
      <c r="B54" s="26" t="s">
        <v>75</v>
      </c>
      <c r="C54" s="62"/>
      <c r="D54" s="62"/>
      <c r="E54" s="62"/>
      <c r="F54" s="68"/>
      <c r="G54" s="68"/>
      <c r="H54" s="68"/>
      <c r="I54" s="66"/>
      <c r="J54" s="68"/>
    </row>
    <row r="55" spans="1:11" ht="15" customHeight="1" x14ac:dyDescent="0.4">
      <c r="A55" s="95" t="s">
        <v>101</v>
      </c>
      <c r="B55" s="95"/>
      <c r="C55" s="95"/>
      <c r="D55" s="95"/>
      <c r="E55" s="95"/>
      <c r="F55" s="95"/>
      <c r="G55" s="95"/>
      <c r="H55" s="95"/>
      <c r="I55" s="95"/>
      <c r="J55" s="95"/>
    </row>
    <row r="56" spans="1:11" s="1" customFormat="1" ht="21" customHeight="1" x14ac:dyDescent="0.4">
      <c r="A56" s="92" t="s">
        <v>81</v>
      </c>
      <c r="B56" s="92"/>
      <c r="C56" s="90">
        <v>2017</v>
      </c>
      <c r="D56" s="90">
        <v>2018</v>
      </c>
      <c r="E56" s="90">
        <v>2019</v>
      </c>
      <c r="F56" s="90">
        <v>2020</v>
      </c>
      <c r="G56" s="90">
        <v>2021</v>
      </c>
      <c r="H56" s="90">
        <v>2022</v>
      </c>
      <c r="I56" s="92" t="s">
        <v>193</v>
      </c>
      <c r="J56" s="92"/>
    </row>
    <row r="57" spans="1:11" s="1" customFormat="1" ht="21" customHeight="1" x14ac:dyDescent="0.4">
      <c r="A57" s="94"/>
      <c r="B57" s="94"/>
      <c r="C57" s="96"/>
      <c r="D57" s="96"/>
      <c r="E57" s="96"/>
      <c r="F57" s="96"/>
      <c r="G57" s="96"/>
      <c r="H57" s="96"/>
      <c r="I57" s="94"/>
      <c r="J57" s="94"/>
    </row>
    <row r="58" spans="1:11" s="1" customFormat="1" ht="15" customHeight="1" x14ac:dyDescent="0.4">
      <c r="B58" s="4" t="s">
        <v>0</v>
      </c>
      <c r="C58" s="57">
        <v>24.7</v>
      </c>
      <c r="D58" s="57">
        <v>24.4</v>
      </c>
      <c r="E58" s="57">
        <v>24.7</v>
      </c>
      <c r="F58" s="31" t="e">
        <f>#REF!/#REF!*100</f>
        <v>#REF!</v>
      </c>
      <c r="G58" s="31" t="e">
        <f>#REF!/#REF!*100</f>
        <v>#REF!</v>
      </c>
      <c r="H58" s="31" t="e">
        <f>#REF!/#REF!*100</f>
        <v>#REF!</v>
      </c>
      <c r="I58" s="6" t="e">
        <f>H58-C58</f>
        <v>#REF!</v>
      </c>
      <c r="K58" s="39"/>
    </row>
    <row r="59" spans="1:11" ht="15" customHeight="1" thickBot="1" x14ac:dyDescent="0.4">
      <c r="B59" s="7" t="s">
        <v>20</v>
      </c>
      <c r="C59" s="103">
        <v>-0.2</v>
      </c>
      <c r="D59" s="103">
        <v>-0.3</v>
      </c>
      <c r="E59" s="103">
        <v>0.3</v>
      </c>
      <c r="F59" s="102">
        <v>2.1</v>
      </c>
      <c r="G59" s="102">
        <v>0</v>
      </c>
      <c r="H59" s="102">
        <v>-0.2</v>
      </c>
      <c r="I59" s="9"/>
    </row>
    <row r="60" spans="1:11" ht="15" customHeight="1" x14ac:dyDescent="0.35">
      <c r="B60" s="7" t="s">
        <v>73</v>
      </c>
      <c r="C60" s="100"/>
      <c r="D60" s="100"/>
      <c r="E60" s="100"/>
      <c r="F60" s="102"/>
      <c r="G60" s="102"/>
      <c r="H60" s="102"/>
      <c r="I60" s="9"/>
    </row>
    <row r="61" spans="1:11" ht="15" customHeight="1" x14ac:dyDescent="0.35">
      <c r="A61" s="21"/>
      <c r="B61" s="22"/>
      <c r="C61" s="17"/>
      <c r="D61" s="17"/>
      <c r="E61" s="17"/>
      <c r="F61" s="20"/>
      <c r="G61" s="20"/>
      <c r="H61" s="20"/>
      <c r="I61" s="16"/>
      <c r="J61" s="21"/>
    </row>
    <row r="62" spans="1:11" ht="15" customHeight="1" x14ac:dyDescent="0.35">
      <c r="B62" s="7" t="s">
        <v>1</v>
      </c>
      <c r="C62" s="53">
        <v>34.9</v>
      </c>
      <c r="D62" s="53">
        <v>34.299999999999997</v>
      </c>
      <c r="E62" s="53">
        <v>34.6</v>
      </c>
      <c r="F62" s="12" t="e">
        <f>#REF!/#REF!*100</f>
        <v>#REF!</v>
      </c>
      <c r="G62" s="12" t="e">
        <f>#REF!/#REF!*100</f>
        <v>#REF!</v>
      </c>
      <c r="H62" s="12" t="e">
        <f>#REF!/#REF!*100</f>
        <v>#REF!</v>
      </c>
      <c r="I62" s="9" t="e">
        <f>H62-C62</f>
        <v>#REF!</v>
      </c>
    </row>
    <row r="63" spans="1:11" ht="15" customHeight="1" x14ac:dyDescent="0.35">
      <c r="B63" s="7" t="s">
        <v>2</v>
      </c>
      <c r="C63" s="52">
        <v>21.3</v>
      </c>
      <c r="D63" s="52">
        <v>21.2</v>
      </c>
      <c r="E63" s="52">
        <v>22.3</v>
      </c>
      <c r="F63" s="12" t="e">
        <f>#REF!/#REF!*100</f>
        <v>#REF!</v>
      </c>
      <c r="G63" s="12" t="e">
        <f>#REF!/#REF!*100</f>
        <v>#REF!</v>
      </c>
      <c r="H63" s="12" t="e">
        <f>#REF!/#REF!*100</f>
        <v>#REF!</v>
      </c>
      <c r="I63" s="9" t="e">
        <f t="shared" ref="I63:I80" si="3">H63-C63</f>
        <v>#REF!</v>
      </c>
    </row>
    <row r="64" spans="1:11" ht="15" customHeight="1" x14ac:dyDescent="0.35">
      <c r="B64" s="7" t="s">
        <v>3</v>
      </c>
      <c r="C64" s="52">
        <v>25.3</v>
      </c>
      <c r="D64" s="52">
        <v>24.3</v>
      </c>
      <c r="E64" s="52">
        <v>24.3</v>
      </c>
      <c r="F64" s="12" t="e">
        <f>#REF!/#REF!*100</f>
        <v>#REF!</v>
      </c>
      <c r="G64" s="12" t="e">
        <f>#REF!/#REF!*100</f>
        <v>#REF!</v>
      </c>
      <c r="H64" s="12" t="e">
        <f>#REF!/#REF!*100</f>
        <v>#REF!</v>
      </c>
      <c r="I64" s="9" t="e">
        <f t="shared" si="3"/>
        <v>#REF!</v>
      </c>
    </row>
    <row r="65" spans="1:10" ht="15" customHeight="1" x14ac:dyDescent="0.35">
      <c r="B65" s="7" t="s">
        <v>4</v>
      </c>
      <c r="C65" s="52">
        <v>33.799999999999997</v>
      </c>
      <c r="D65" s="52">
        <v>32.4</v>
      </c>
      <c r="E65" s="52">
        <v>32.1</v>
      </c>
      <c r="F65" s="12" t="e">
        <f>#REF!/#REF!*100</f>
        <v>#REF!</v>
      </c>
      <c r="G65" s="12" t="e">
        <f>#REF!/#REF!*100</f>
        <v>#REF!</v>
      </c>
      <c r="H65" s="12" t="e">
        <f>#REF!/#REF!*100</f>
        <v>#REF!</v>
      </c>
      <c r="I65" s="9" t="e">
        <f t="shared" si="3"/>
        <v>#REF!</v>
      </c>
    </row>
    <row r="66" spans="1:10" ht="15" customHeight="1" x14ac:dyDescent="0.35">
      <c r="B66" s="7" t="s">
        <v>5</v>
      </c>
      <c r="C66" s="52">
        <v>26.3</v>
      </c>
      <c r="D66" s="52">
        <v>26.2</v>
      </c>
      <c r="E66" s="52">
        <v>26.8</v>
      </c>
      <c r="F66" s="12" t="e">
        <f>#REF!/#REF!*100</f>
        <v>#REF!</v>
      </c>
      <c r="G66" s="12" t="e">
        <f>#REF!/#REF!*100</f>
        <v>#REF!</v>
      </c>
      <c r="H66" s="12" t="e">
        <f>#REF!/#REF!*100</f>
        <v>#REF!</v>
      </c>
      <c r="I66" s="9" t="e">
        <f t="shared" si="3"/>
        <v>#REF!</v>
      </c>
    </row>
    <row r="67" spans="1:10" ht="15" customHeight="1" x14ac:dyDescent="0.35">
      <c r="B67" s="7" t="s">
        <v>6</v>
      </c>
      <c r="C67" s="52">
        <v>25.6</v>
      </c>
      <c r="D67" s="52">
        <v>26.2</v>
      </c>
      <c r="E67" s="52">
        <v>26</v>
      </c>
      <c r="F67" s="12" t="e">
        <f>#REF!/#REF!*100</f>
        <v>#REF!</v>
      </c>
      <c r="G67" s="12" t="e">
        <f>#REF!/#REF!*100</f>
        <v>#REF!</v>
      </c>
      <c r="H67" s="12" t="e">
        <f>#REF!/#REF!*100</f>
        <v>#REF!</v>
      </c>
      <c r="I67" s="9" t="e">
        <f t="shared" si="3"/>
        <v>#REF!</v>
      </c>
    </row>
    <row r="68" spans="1:10" ht="15" customHeight="1" x14ac:dyDescent="0.35">
      <c r="B68" s="7" t="s">
        <v>7</v>
      </c>
      <c r="C68" s="52">
        <v>14.8</v>
      </c>
      <c r="D68" s="52">
        <v>13.5</v>
      </c>
      <c r="E68" s="52">
        <v>12.7</v>
      </c>
      <c r="F68" s="12" t="e">
        <f>#REF!/#REF!*100</f>
        <v>#REF!</v>
      </c>
      <c r="G68" s="12" t="e">
        <f>#REF!/#REF!*100</f>
        <v>#REF!</v>
      </c>
      <c r="H68" s="12" t="e">
        <f>#REF!/#REF!*100</f>
        <v>#REF!</v>
      </c>
      <c r="I68" s="9" t="e">
        <f t="shared" si="3"/>
        <v>#REF!</v>
      </c>
    </row>
    <row r="69" spans="1:10" ht="15" customHeight="1" x14ac:dyDescent="0.35">
      <c r="B69" s="7" t="s">
        <v>8</v>
      </c>
      <c r="C69" s="52">
        <v>24.1</v>
      </c>
      <c r="D69" s="52">
        <v>24.7</v>
      </c>
      <c r="E69" s="52">
        <v>26</v>
      </c>
      <c r="F69" s="12" t="e">
        <f>#REF!/#REF!*100</f>
        <v>#REF!</v>
      </c>
      <c r="G69" s="12" t="e">
        <f>#REF!/#REF!*100</f>
        <v>#REF!</v>
      </c>
      <c r="H69" s="12" t="e">
        <f>#REF!/#REF!*100</f>
        <v>#REF!</v>
      </c>
      <c r="I69" s="9" t="e">
        <f t="shared" si="3"/>
        <v>#REF!</v>
      </c>
    </row>
    <row r="70" spans="1:10" ht="15" customHeight="1" x14ac:dyDescent="0.35">
      <c r="B70" s="7" t="s">
        <v>9</v>
      </c>
      <c r="C70" s="52">
        <v>18.399999999999999</v>
      </c>
      <c r="D70" s="52">
        <v>14</v>
      </c>
      <c r="E70" s="52">
        <v>14.9</v>
      </c>
      <c r="F70" s="12" t="e">
        <f>#REF!/#REF!*100</f>
        <v>#REF!</v>
      </c>
      <c r="G70" s="12" t="e">
        <f>#REF!/#REF!*100</f>
        <v>#REF!</v>
      </c>
      <c r="H70" s="12" t="e">
        <f>#REF!/#REF!*100</f>
        <v>#REF!</v>
      </c>
      <c r="I70" s="9" t="e">
        <f t="shared" si="3"/>
        <v>#REF!</v>
      </c>
    </row>
    <row r="71" spans="1:10" ht="15" customHeight="1" x14ac:dyDescent="0.35">
      <c r="B71" s="7" t="s">
        <v>10</v>
      </c>
      <c r="C71" s="52">
        <v>14.2</v>
      </c>
      <c r="D71" s="52">
        <v>14.9</v>
      </c>
      <c r="E71" s="52">
        <v>16.899999999999999</v>
      </c>
      <c r="F71" s="12" t="e">
        <f>#REF!/#REF!*100</f>
        <v>#REF!</v>
      </c>
      <c r="G71" s="12" t="e">
        <f>#REF!/#REF!*100</f>
        <v>#REF!</v>
      </c>
      <c r="H71" s="12" t="e">
        <f>#REF!/#REF!*100</f>
        <v>#REF!</v>
      </c>
      <c r="I71" s="9" t="e">
        <f t="shared" si="3"/>
        <v>#REF!</v>
      </c>
    </row>
    <row r="72" spans="1:10" ht="15" customHeight="1" x14ac:dyDescent="0.35">
      <c r="B72" s="7" t="s">
        <v>11</v>
      </c>
      <c r="C72" s="52">
        <v>12.3</v>
      </c>
      <c r="D72" s="52">
        <v>10.9</v>
      </c>
      <c r="E72" s="52">
        <v>12.5</v>
      </c>
      <c r="F72" s="12" t="e">
        <f>#REF!/#REF!*100</f>
        <v>#REF!</v>
      </c>
      <c r="G72" s="12" t="e">
        <f>#REF!/#REF!*100</f>
        <v>#REF!</v>
      </c>
      <c r="H72" s="12" t="e">
        <f>#REF!/#REF!*100</f>
        <v>#REF!</v>
      </c>
      <c r="I72" s="9" t="e">
        <f t="shared" si="3"/>
        <v>#REF!</v>
      </c>
    </row>
    <row r="73" spans="1:10" ht="15" customHeight="1" x14ac:dyDescent="0.35">
      <c r="B73" s="7" t="s">
        <v>12</v>
      </c>
      <c r="C73" s="52">
        <v>26.7</v>
      </c>
      <c r="D73" s="52">
        <v>26.7</v>
      </c>
      <c r="E73" s="52">
        <v>24.9</v>
      </c>
      <c r="F73" s="12" t="e">
        <f>#REF!/#REF!*100</f>
        <v>#REF!</v>
      </c>
      <c r="G73" s="12" t="e">
        <f>#REF!/#REF!*100</f>
        <v>#REF!</v>
      </c>
      <c r="H73" s="12" t="e">
        <f>#REF!/#REF!*100</f>
        <v>#REF!</v>
      </c>
      <c r="I73" s="9" t="e">
        <f t="shared" si="3"/>
        <v>#REF!</v>
      </c>
    </row>
    <row r="74" spans="1:10" ht="15" customHeight="1" x14ac:dyDescent="0.35">
      <c r="B74" s="7" t="s">
        <v>24</v>
      </c>
      <c r="C74" s="52">
        <v>18.7</v>
      </c>
      <c r="D74" s="52">
        <v>18.7</v>
      </c>
      <c r="E74" s="52">
        <v>18.7</v>
      </c>
      <c r="F74" s="12" t="e">
        <f>#REF!/#REF!*100</f>
        <v>#REF!</v>
      </c>
      <c r="G74" s="12" t="e">
        <f>#REF!/#REF!*100</f>
        <v>#REF!</v>
      </c>
      <c r="H74" s="12" t="e">
        <f>#REF!/#REF!*100</f>
        <v>#REF!</v>
      </c>
      <c r="I74" s="9" t="e">
        <f t="shared" si="3"/>
        <v>#REF!</v>
      </c>
    </row>
    <row r="75" spans="1:10" ht="15" customHeight="1" x14ac:dyDescent="0.35">
      <c r="B75" s="7" t="s">
        <v>13</v>
      </c>
      <c r="C75" s="52">
        <v>26.2</v>
      </c>
      <c r="D75" s="52">
        <v>27.2</v>
      </c>
      <c r="E75" s="52">
        <v>28.5</v>
      </c>
      <c r="F75" s="12" t="e">
        <f>#REF!/#REF!*100</f>
        <v>#REF!</v>
      </c>
      <c r="G75" s="12" t="e">
        <f>#REF!/#REF!*100</f>
        <v>#REF!</v>
      </c>
      <c r="H75" s="12" t="e">
        <f>#REF!/#REF!*100</f>
        <v>#REF!</v>
      </c>
      <c r="I75" s="9" t="e">
        <f t="shared" si="3"/>
        <v>#REF!</v>
      </c>
    </row>
    <row r="76" spans="1:10" ht="15" customHeight="1" x14ac:dyDescent="0.35">
      <c r="B76" s="7" t="s">
        <v>14</v>
      </c>
      <c r="C76" s="52">
        <v>15.5</v>
      </c>
      <c r="D76" s="52">
        <v>13.7</v>
      </c>
      <c r="E76" s="52">
        <v>15</v>
      </c>
      <c r="F76" s="12" t="e">
        <f>#REF!/#REF!*100</f>
        <v>#REF!</v>
      </c>
      <c r="G76" s="12" t="e">
        <f>#REF!/#REF!*100</f>
        <v>#REF!</v>
      </c>
      <c r="H76" s="12" t="e">
        <f>#REF!/#REF!*100</f>
        <v>#REF!</v>
      </c>
      <c r="I76" s="9" t="e">
        <f t="shared" si="3"/>
        <v>#REF!</v>
      </c>
    </row>
    <row r="77" spans="1:10" ht="15" customHeight="1" x14ac:dyDescent="0.35">
      <c r="B77" s="7" t="s">
        <v>15</v>
      </c>
      <c r="C77" s="52">
        <v>22.4</v>
      </c>
      <c r="D77" s="52">
        <v>22</v>
      </c>
      <c r="E77" s="52">
        <v>21.8</v>
      </c>
      <c r="F77" s="12" t="e">
        <f>#REF!/#REF!*100</f>
        <v>#REF!</v>
      </c>
      <c r="G77" s="12" t="e">
        <f>#REF!/#REF!*100</f>
        <v>#REF!</v>
      </c>
      <c r="H77" s="12" t="e">
        <f>#REF!/#REF!*100</f>
        <v>#REF!</v>
      </c>
      <c r="I77" s="9" t="e">
        <f t="shared" si="3"/>
        <v>#REF!</v>
      </c>
    </row>
    <row r="78" spans="1:10" ht="15" customHeight="1" x14ac:dyDescent="0.35">
      <c r="B78" s="7" t="s">
        <v>16</v>
      </c>
      <c r="C78" s="52">
        <v>18.399999999999999</v>
      </c>
      <c r="D78" s="52">
        <v>18.5</v>
      </c>
      <c r="E78" s="52">
        <v>18.8</v>
      </c>
      <c r="F78" s="12" t="e">
        <f>#REF!/#REF!*100</f>
        <v>#REF!</v>
      </c>
      <c r="G78" s="12" t="e">
        <f>#REF!/#REF!*100</f>
        <v>#REF!</v>
      </c>
      <c r="H78" s="12" t="e">
        <f>#REF!/#REF!*100</f>
        <v>#REF!</v>
      </c>
      <c r="I78" s="9" t="e">
        <f t="shared" si="3"/>
        <v>#REF!</v>
      </c>
    </row>
    <row r="79" spans="1:10" ht="15" customHeight="1" x14ac:dyDescent="0.35">
      <c r="B79" s="7" t="s">
        <v>17</v>
      </c>
      <c r="C79" s="52">
        <v>26.5</v>
      </c>
      <c r="D79" s="52">
        <v>27.1</v>
      </c>
      <c r="E79" s="52">
        <v>26.5</v>
      </c>
      <c r="F79" s="12" t="e">
        <f>#REF!/#REF!*100</f>
        <v>#REF!</v>
      </c>
      <c r="G79" s="12" t="e">
        <f>#REF!/#REF!*100</f>
        <v>#REF!</v>
      </c>
      <c r="H79" s="12" t="e">
        <f>#REF!/#REF!*100</f>
        <v>#REF!</v>
      </c>
      <c r="I79" s="9" t="e">
        <f t="shared" si="3"/>
        <v>#REF!</v>
      </c>
    </row>
    <row r="80" spans="1:10" ht="15" customHeight="1" x14ac:dyDescent="0.35">
      <c r="A80" s="21"/>
      <c r="B80" s="22" t="s">
        <v>18</v>
      </c>
      <c r="C80" s="54">
        <v>18.899999999999999</v>
      </c>
      <c r="D80" s="54">
        <v>18.5</v>
      </c>
      <c r="E80" s="54">
        <v>19.3</v>
      </c>
      <c r="F80" s="67" t="e">
        <f>#REF!/#REF!*100</f>
        <v>#REF!</v>
      </c>
      <c r="G80" s="67" t="e">
        <f>#REF!/#REF!*100</f>
        <v>#REF!</v>
      </c>
      <c r="H80" s="67" t="e">
        <f>#REF!/#REF!*100</f>
        <v>#REF!</v>
      </c>
      <c r="I80" s="9" t="e">
        <f t="shared" si="3"/>
        <v>#REF!</v>
      </c>
      <c r="J80" s="21"/>
    </row>
    <row r="81" spans="2:9" ht="15" customHeight="1" x14ac:dyDescent="0.35">
      <c r="B81" s="26" t="s">
        <v>75</v>
      </c>
      <c r="C81" s="62"/>
      <c r="D81" s="62"/>
      <c r="E81" s="62"/>
      <c r="F81" s="68"/>
      <c r="G81" s="68"/>
      <c r="H81" s="68"/>
      <c r="I81" s="66"/>
    </row>
  </sheetData>
  <mergeCells count="41">
    <mergeCell ref="A2:B3"/>
    <mergeCell ref="A29:B30"/>
    <mergeCell ref="A1:J1"/>
    <mergeCell ref="A56:B57"/>
    <mergeCell ref="A55:J55"/>
    <mergeCell ref="J29:J30"/>
    <mergeCell ref="F2:F3"/>
    <mergeCell ref="G2:G3"/>
    <mergeCell ref="H2:H3"/>
    <mergeCell ref="I2:I3"/>
    <mergeCell ref="J2:J3"/>
    <mergeCell ref="F29:F30"/>
    <mergeCell ref="G29:G30"/>
    <mergeCell ref="H29:H30"/>
    <mergeCell ref="I29:I30"/>
    <mergeCell ref="F32:F33"/>
    <mergeCell ref="G32:G33"/>
    <mergeCell ref="H32:H33"/>
    <mergeCell ref="F56:F57"/>
    <mergeCell ref="G56:G57"/>
    <mergeCell ref="H56:H57"/>
    <mergeCell ref="I56:I57"/>
    <mergeCell ref="J56:J57"/>
    <mergeCell ref="F59:F60"/>
    <mergeCell ref="G59:G60"/>
    <mergeCell ref="H59:H60"/>
    <mergeCell ref="C2:C3"/>
    <mergeCell ref="D2:D3"/>
    <mergeCell ref="E2:E3"/>
    <mergeCell ref="C29:C30"/>
    <mergeCell ref="D29:D30"/>
    <mergeCell ref="E29:E30"/>
    <mergeCell ref="C59:C60"/>
    <mergeCell ref="D59:D60"/>
    <mergeCell ref="E59:E60"/>
    <mergeCell ref="C32:C33"/>
    <mergeCell ref="D32:D33"/>
    <mergeCell ref="E32:E33"/>
    <mergeCell ref="C56:C57"/>
    <mergeCell ref="D56:D57"/>
    <mergeCell ref="E56:E57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Normal="100" workbookViewId="0">
      <selection activeCell="I53" sqref="I53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0" s="29" customFormat="1" ht="18" customHeight="1" x14ac:dyDescent="0.4">
      <c r="A1" s="95" t="s">
        <v>31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3" customFormat="1" ht="14.25" customHeight="1" x14ac:dyDescent="0.35">
      <c r="A2" s="90" t="s">
        <v>28</v>
      </c>
      <c r="B2" s="90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</row>
    <row r="3" spans="1:10" s="3" customFormat="1" ht="14.25" customHeight="1" x14ac:dyDescent="0.35">
      <c r="A3" s="96"/>
      <c r="B3" s="96"/>
      <c r="C3" s="91"/>
      <c r="D3" s="91"/>
      <c r="E3" s="91"/>
      <c r="F3" s="96"/>
      <c r="G3" s="96"/>
      <c r="H3" s="96"/>
      <c r="I3" s="94"/>
      <c r="J3" s="94"/>
    </row>
    <row r="4" spans="1:10" s="1" customFormat="1" ht="15" customHeight="1" x14ac:dyDescent="0.4">
      <c r="B4" s="4" t="s">
        <v>0</v>
      </c>
      <c r="C4" s="56">
        <v>75298</v>
      </c>
      <c r="D4" s="56" t="s">
        <v>252</v>
      </c>
      <c r="E4" s="56" t="s">
        <v>253</v>
      </c>
      <c r="F4" s="23">
        <f>SUM(F8:F27)</f>
        <v>76269</v>
      </c>
      <c r="G4" s="23">
        <f t="shared" ref="G4:H4" si="0">SUM(G8:G27)</f>
        <v>76316</v>
      </c>
      <c r="H4" s="23">
        <f t="shared" si="0"/>
        <v>77065</v>
      </c>
      <c r="I4" s="5">
        <f>H4-C4</f>
        <v>1767</v>
      </c>
      <c r="J4" s="6">
        <f>I4/C4*100</f>
        <v>2.3466758745252196</v>
      </c>
    </row>
    <row r="5" spans="1:10" s="1" customFormat="1" ht="15" customHeight="1" x14ac:dyDescent="0.4">
      <c r="B5" s="7" t="s">
        <v>20</v>
      </c>
      <c r="C5" s="52">
        <v>-268</v>
      </c>
      <c r="D5" s="52">
        <v>719</v>
      </c>
      <c r="E5" s="52">
        <v>178</v>
      </c>
      <c r="F5" s="27">
        <v>74</v>
      </c>
      <c r="G5" s="27">
        <f>G4-F4</f>
        <v>47</v>
      </c>
      <c r="H5" s="27">
        <f>H4-G4</f>
        <v>749</v>
      </c>
      <c r="I5" s="8"/>
      <c r="J5" s="9"/>
    </row>
    <row r="6" spans="1:10" s="1" customFormat="1" ht="15" customHeight="1" x14ac:dyDescent="0.4">
      <c r="B6" s="17" t="s">
        <v>21</v>
      </c>
      <c r="C6" s="52">
        <v>-0.4</v>
      </c>
      <c r="D6" s="52">
        <v>1</v>
      </c>
      <c r="E6" s="52">
        <v>0.2</v>
      </c>
      <c r="F6" s="28">
        <v>0.1</v>
      </c>
      <c r="G6" s="28">
        <f>G5/F4*100</f>
        <v>6.1623988776567148E-2</v>
      </c>
      <c r="H6" s="28">
        <f>H5/G4*100</f>
        <v>0.98144556842601816</v>
      </c>
      <c r="I6" s="18"/>
      <c r="J6" s="19"/>
    </row>
    <row r="7" spans="1:10" s="1" customFormat="1" ht="9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</row>
    <row r="8" spans="1:10" ht="15" customHeight="1" x14ac:dyDescent="0.35">
      <c r="B8" s="7" t="s">
        <v>1</v>
      </c>
      <c r="C8" s="53">
        <v>13117</v>
      </c>
      <c r="D8" s="53" t="s">
        <v>254</v>
      </c>
      <c r="E8" s="53" t="s">
        <v>255</v>
      </c>
      <c r="F8" s="24">
        <v>13493</v>
      </c>
      <c r="G8" s="24">
        <v>13636</v>
      </c>
      <c r="H8" s="24">
        <v>13803</v>
      </c>
      <c r="I8" s="8">
        <f>H8-C8</f>
        <v>686</v>
      </c>
      <c r="J8" s="9">
        <f>I8/C8*100</f>
        <v>5.2298543874361521</v>
      </c>
    </row>
    <row r="9" spans="1:10" ht="15" customHeight="1" x14ac:dyDescent="0.35">
      <c r="B9" s="7" t="s">
        <v>2</v>
      </c>
      <c r="C9" s="52">
        <v>3223</v>
      </c>
      <c r="D9" s="52" t="s">
        <v>257</v>
      </c>
      <c r="E9" s="52" t="s">
        <v>258</v>
      </c>
      <c r="F9" s="24">
        <v>3205</v>
      </c>
      <c r="G9" s="24">
        <v>3206</v>
      </c>
      <c r="H9" s="24">
        <v>3214</v>
      </c>
      <c r="I9" s="8">
        <f t="shared" ref="I9:I27" si="1">H9-C9</f>
        <v>-9</v>
      </c>
      <c r="J9" s="9">
        <f t="shared" ref="J9:J26" si="2">I9/C9*100</f>
        <v>-0.27924294135898231</v>
      </c>
    </row>
    <row r="10" spans="1:10" ht="15" customHeight="1" x14ac:dyDescent="0.35">
      <c r="B10" s="7" t="s">
        <v>3</v>
      </c>
      <c r="C10" s="52">
        <v>5181</v>
      </c>
      <c r="D10" s="52" t="s">
        <v>259</v>
      </c>
      <c r="E10" s="52" t="s">
        <v>260</v>
      </c>
      <c r="F10" s="24">
        <v>5381</v>
      </c>
      <c r="G10" s="24">
        <v>5353</v>
      </c>
      <c r="H10" s="24">
        <v>5447</v>
      </c>
      <c r="I10" s="8">
        <f t="shared" si="1"/>
        <v>266</v>
      </c>
      <c r="J10" s="9">
        <f t="shared" si="2"/>
        <v>5.1341439876471728</v>
      </c>
    </row>
    <row r="11" spans="1:10" ht="15" customHeight="1" x14ac:dyDescent="0.35">
      <c r="B11" s="7" t="s">
        <v>4</v>
      </c>
      <c r="C11" s="52">
        <v>8416</v>
      </c>
      <c r="D11" s="52" t="s">
        <v>261</v>
      </c>
      <c r="E11" s="52" t="s">
        <v>262</v>
      </c>
      <c r="F11" s="24">
        <v>8760</v>
      </c>
      <c r="G11" s="24">
        <v>8725</v>
      </c>
      <c r="H11" s="24">
        <v>8875</v>
      </c>
      <c r="I11" s="8">
        <f t="shared" si="1"/>
        <v>459</v>
      </c>
      <c r="J11" s="9">
        <f t="shared" si="2"/>
        <v>5.453897338403042</v>
      </c>
    </row>
    <row r="12" spans="1:10" ht="15" customHeight="1" x14ac:dyDescent="0.35">
      <c r="B12" s="7" t="s">
        <v>5</v>
      </c>
      <c r="C12" s="52">
        <v>6802</v>
      </c>
      <c r="D12" s="52" t="s">
        <v>263</v>
      </c>
      <c r="E12" s="52" t="s">
        <v>264</v>
      </c>
      <c r="F12" s="24">
        <v>6909</v>
      </c>
      <c r="G12" s="24">
        <v>6903</v>
      </c>
      <c r="H12" s="24">
        <v>6921</v>
      </c>
      <c r="I12" s="8">
        <f t="shared" si="1"/>
        <v>119</v>
      </c>
      <c r="J12" s="9">
        <f t="shared" si="2"/>
        <v>1.7494854454572186</v>
      </c>
    </row>
    <row r="13" spans="1:10" ht="15" customHeight="1" x14ac:dyDescent="0.35">
      <c r="B13" s="7" t="s">
        <v>6</v>
      </c>
      <c r="C13" s="52">
        <v>1825</v>
      </c>
      <c r="D13" s="52" t="s">
        <v>265</v>
      </c>
      <c r="E13" s="52" t="s">
        <v>266</v>
      </c>
      <c r="F13" s="24">
        <v>1923</v>
      </c>
      <c r="G13" s="24">
        <v>1968</v>
      </c>
      <c r="H13" s="24">
        <v>2033</v>
      </c>
      <c r="I13" s="8">
        <f t="shared" si="1"/>
        <v>208</v>
      </c>
      <c r="J13" s="9">
        <f t="shared" si="2"/>
        <v>11.397260273972602</v>
      </c>
    </row>
    <row r="14" spans="1:10" ht="15" customHeight="1" x14ac:dyDescent="0.35">
      <c r="B14" s="7" t="s">
        <v>7</v>
      </c>
      <c r="C14" s="52">
        <v>762</v>
      </c>
      <c r="D14" s="52">
        <v>756</v>
      </c>
      <c r="E14" s="52">
        <v>745</v>
      </c>
      <c r="F14" s="24">
        <v>770</v>
      </c>
      <c r="G14" s="24">
        <v>784</v>
      </c>
      <c r="H14" s="24">
        <v>812</v>
      </c>
      <c r="I14" s="8">
        <f t="shared" si="1"/>
        <v>50</v>
      </c>
      <c r="J14" s="9">
        <f t="shared" si="2"/>
        <v>6.5616797900262469</v>
      </c>
    </row>
    <row r="15" spans="1:10" ht="15" customHeight="1" x14ac:dyDescent="0.35">
      <c r="B15" s="7" t="s">
        <v>8</v>
      </c>
      <c r="C15" s="52">
        <v>2516</v>
      </c>
      <c r="D15" s="52" t="s">
        <v>267</v>
      </c>
      <c r="E15" s="52" t="s">
        <v>268</v>
      </c>
      <c r="F15" s="24">
        <v>2449</v>
      </c>
      <c r="G15" s="24">
        <v>2382</v>
      </c>
      <c r="H15" s="24">
        <v>2381</v>
      </c>
      <c r="I15" s="8">
        <f t="shared" si="1"/>
        <v>-135</v>
      </c>
      <c r="J15" s="9">
        <f t="shared" si="2"/>
        <v>-5.3656597774244839</v>
      </c>
    </row>
    <row r="16" spans="1:10" ht="15" customHeight="1" x14ac:dyDescent="0.35">
      <c r="B16" s="7" t="s">
        <v>9</v>
      </c>
      <c r="C16" s="52">
        <v>122</v>
      </c>
      <c r="D16" s="52">
        <v>123</v>
      </c>
      <c r="E16" s="52">
        <v>122</v>
      </c>
      <c r="F16" s="24">
        <v>129</v>
      </c>
      <c r="G16" s="24">
        <v>126</v>
      </c>
      <c r="H16" s="24">
        <v>131</v>
      </c>
      <c r="I16" s="8">
        <f t="shared" si="1"/>
        <v>9</v>
      </c>
      <c r="J16" s="9">
        <f t="shared" si="2"/>
        <v>7.3770491803278686</v>
      </c>
    </row>
    <row r="17" spans="1:10" ht="15" customHeight="1" x14ac:dyDescent="0.35">
      <c r="B17" s="7" t="s">
        <v>10</v>
      </c>
      <c r="C17" s="52">
        <v>1039</v>
      </c>
      <c r="D17" s="52" t="s">
        <v>269</v>
      </c>
      <c r="E17" s="52" t="s">
        <v>270</v>
      </c>
      <c r="F17" s="24">
        <v>1028</v>
      </c>
      <c r="G17" s="24">
        <v>1095</v>
      </c>
      <c r="H17" s="24">
        <v>1093</v>
      </c>
      <c r="I17" s="8">
        <f t="shared" si="1"/>
        <v>54</v>
      </c>
      <c r="J17" s="9">
        <f t="shared" si="2"/>
        <v>5.1973051010587099</v>
      </c>
    </row>
    <row r="18" spans="1:10" ht="15" customHeight="1" x14ac:dyDescent="0.35">
      <c r="B18" s="7" t="s">
        <v>11</v>
      </c>
      <c r="C18" s="52">
        <v>889</v>
      </c>
      <c r="D18" s="52">
        <v>922</v>
      </c>
      <c r="E18" s="52">
        <v>916</v>
      </c>
      <c r="F18" s="24">
        <v>896</v>
      </c>
      <c r="G18" s="24">
        <v>891</v>
      </c>
      <c r="H18" s="24">
        <v>902</v>
      </c>
      <c r="I18" s="8">
        <f t="shared" si="1"/>
        <v>13</v>
      </c>
      <c r="J18" s="9">
        <f t="shared" si="2"/>
        <v>1.4623172103487065</v>
      </c>
    </row>
    <row r="19" spans="1:10" ht="15" customHeight="1" x14ac:dyDescent="0.35">
      <c r="B19" s="7" t="s">
        <v>12</v>
      </c>
      <c r="C19" s="52">
        <v>2075</v>
      </c>
      <c r="D19" s="52" t="s">
        <v>271</v>
      </c>
      <c r="E19" s="52" t="s">
        <v>272</v>
      </c>
      <c r="F19" s="24">
        <v>2135</v>
      </c>
      <c r="G19" s="24">
        <v>2165</v>
      </c>
      <c r="H19" s="24">
        <v>2157</v>
      </c>
      <c r="I19" s="8">
        <f t="shared" si="1"/>
        <v>82</v>
      </c>
      <c r="J19" s="9">
        <f t="shared" si="2"/>
        <v>3.9518072289156625</v>
      </c>
    </row>
    <row r="20" spans="1:10" ht="15" customHeight="1" x14ac:dyDescent="0.35">
      <c r="B20" s="7" t="s">
        <v>24</v>
      </c>
      <c r="C20" s="52">
        <v>5359</v>
      </c>
      <c r="D20" s="52" t="s">
        <v>273</v>
      </c>
      <c r="E20" s="52" t="s">
        <v>274</v>
      </c>
      <c r="F20" s="24">
        <v>5315</v>
      </c>
      <c r="G20" s="24">
        <v>5286</v>
      </c>
      <c r="H20" s="24">
        <v>5369</v>
      </c>
      <c r="I20" s="8">
        <f t="shared" si="1"/>
        <v>10</v>
      </c>
      <c r="J20" s="9">
        <f t="shared" si="2"/>
        <v>0.18660197798096662</v>
      </c>
    </row>
    <row r="21" spans="1:10" ht="15" customHeight="1" x14ac:dyDescent="0.35">
      <c r="B21" s="7" t="s">
        <v>13</v>
      </c>
      <c r="C21" s="52">
        <v>1767</v>
      </c>
      <c r="D21" s="52" t="s">
        <v>275</v>
      </c>
      <c r="E21" s="52" t="s">
        <v>276</v>
      </c>
      <c r="F21" s="24">
        <v>1747</v>
      </c>
      <c r="G21" s="24">
        <v>1737</v>
      </c>
      <c r="H21" s="24">
        <v>1801</v>
      </c>
      <c r="I21" s="8">
        <f t="shared" si="1"/>
        <v>34</v>
      </c>
      <c r="J21" s="9">
        <f t="shared" si="2"/>
        <v>1.9241652518392758</v>
      </c>
    </row>
    <row r="22" spans="1:10" ht="15" customHeight="1" x14ac:dyDescent="0.35">
      <c r="B22" s="7" t="s">
        <v>14</v>
      </c>
      <c r="C22" s="52">
        <v>629</v>
      </c>
      <c r="D22" s="52">
        <v>621</v>
      </c>
      <c r="E22" s="52">
        <v>634</v>
      </c>
      <c r="F22" s="24">
        <v>634</v>
      </c>
      <c r="G22" s="24">
        <v>665</v>
      </c>
      <c r="H22" s="24">
        <v>656</v>
      </c>
      <c r="I22" s="8">
        <f t="shared" si="1"/>
        <v>27</v>
      </c>
      <c r="J22" s="9">
        <f t="shared" si="2"/>
        <v>4.2925278219395864</v>
      </c>
    </row>
    <row r="23" spans="1:10" ht="15" customHeight="1" x14ac:dyDescent="0.35">
      <c r="B23" s="7" t="s">
        <v>15</v>
      </c>
      <c r="C23" s="52">
        <v>4007</v>
      </c>
      <c r="D23" s="52" t="s">
        <v>277</v>
      </c>
      <c r="E23" s="52" t="s">
        <v>278</v>
      </c>
      <c r="F23" s="24">
        <v>4117</v>
      </c>
      <c r="G23" s="24">
        <v>4077</v>
      </c>
      <c r="H23" s="24">
        <v>4145</v>
      </c>
      <c r="I23" s="8">
        <f t="shared" si="1"/>
        <v>138</v>
      </c>
      <c r="J23" s="9">
        <f t="shared" si="2"/>
        <v>3.4439730471674568</v>
      </c>
    </row>
    <row r="24" spans="1:10" ht="15" customHeight="1" x14ac:dyDescent="0.35">
      <c r="B24" s="7" t="s">
        <v>16</v>
      </c>
      <c r="C24" s="52">
        <v>7446</v>
      </c>
      <c r="D24" s="52" t="s">
        <v>279</v>
      </c>
      <c r="E24" s="52" t="s">
        <v>280</v>
      </c>
      <c r="F24" s="24">
        <v>7411</v>
      </c>
      <c r="G24" s="24">
        <v>7449</v>
      </c>
      <c r="H24" s="24">
        <v>7433</v>
      </c>
      <c r="I24" s="8">
        <f t="shared" si="1"/>
        <v>-13</v>
      </c>
      <c r="J24" s="9">
        <f t="shared" si="2"/>
        <v>-0.174590384098845</v>
      </c>
    </row>
    <row r="25" spans="1:10" ht="15" customHeight="1" x14ac:dyDescent="0.35">
      <c r="B25" s="7" t="s">
        <v>17</v>
      </c>
      <c r="C25" s="52">
        <v>5814</v>
      </c>
      <c r="D25" s="52" t="s">
        <v>281</v>
      </c>
      <c r="E25" s="52" t="s">
        <v>282</v>
      </c>
      <c r="F25" s="24">
        <v>5658</v>
      </c>
      <c r="G25" s="24">
        <v>5616</v>
      </c>
      <c r="H25" s="24">
        <v>5668</v>
      </c>
      <c r="I25" s="8">
        <f t="shared" si="1"/>
        <v>-146</v>
      </c>
      <c r="J25" s="9">
        <f t="shared" si="2"/>
        <v>-2.5111799105607155</v>
      </c>
    </row>
    <row r="26" spans="1:10" ht="15" customHeight="1" x14ac:dyDescent="0.35">
      <c r="B26" s="7" t="s">
        <v>18</v>
      </c>
      <c r="C26" s="52">
        <v>4287</v>
      </c>
      <c r="D26" s="52" t="s">
        <v>283</v>
      </c>
      <c r="E26" s="52" t="s">
        <v>284</v>
      </c>
      <c r="F26" s="24">
        <v>4247</v>
      </c>
      <c r="G26" s="24">
        <v>4203</v>
      </c>
      <c r="H26" s="24">
        <v>4224</v>
      </c>
      <c r="I26" s="8">
        <f t="shared" si="1"/>
        <v>-63</v>
      </c>
      <c r="J26" s="9">
        <f t="shared" si="2"/>
        <v>-1.4695591322603219</v>
      </c>
    </row>
    <row r="27" spans="1:10" ht="15" customHeight="1" x14ac:dyDescent="0.35">
      <c r="B27" s="10" t="s">
        <v>19</v>
      </c>
      <c r="C27" s="52">
        <v>22</v>
      </c>
      <c r="D27" s="52">
        <v>59</v>
      </c>
      <c r="E27" s="52">
        <v>43</v>
      </c>
      <c r="F27" s="24">
        <v>62</v>
      </c>
      <c r="G27" s="24">
        <v>49</v>
      </c>
      <c r="H27" s="25">
        <v>0</v>
      </c>
      <c r="I27" s="8">
        <f t="shared" si="1"/>
        <v>-22</v>
      </c>
      <c r="J27" s="9"/>
    </row>
    <row r="28" spans="1:10" ht="6" customHeight="1" x14ac:dyDescent="0.35"/>
    <row r="29" spans="1:10" s="1" customFormat="1" ht="21" customHeight="1" x14ac:dyDescent="0.4">
      <c r="A29" s="92" t="s">
        <v>22</v>
      </c>
      <c r="B29" s="92"/>
      <c r="C29" s="92">
        <v>2017</v>
      </c>
      <c r="D29" s="92">
        <v>2018</v>
      </c>
      <c r="E29" s="92">
        <v>2019</v>
      </c>
      <c r="F29" s="90">
        <v>2020</v>
      </c>
      <c r="G29" s="90">
        <v>2021</v>
      </c>
      <c r="H29" s="90">
        <v>2022</v>
      </c>
      <c r="I29" s="92" t="s">
        <v>193</v>
      </c>
      <c r="J29" s="92"/>
    </row>
    <row r="30" spans="1:10" s="1" customFormat="1" ht="21" customHeight="1" x14ac:dyDescent="0.4">
      <c r="A30" s="94"/>
      <c r="B30" s="94"/>
      <c r="C30" s="93"/>
      <c r="D30" s="93"/>
      <c r="E30" s="93"/>
      <c r="F30" s="96"/>
      <c r="G30" s="96"/>
      <c r="H30" s="96"/>
      <c r="I30" s="94"/>
      <c r="J30" s="94"/>
    </row>
    <row r="31" spans="1:10" s="1" customFormat="1" ht="15" customHeight="1" x14ac:dyDescent="0.4">
      <c r="B31" s="4" t="s">
        <v>0</v>
      </c>
      <c r="C31" s="56">
        <v>32.299999999999997</v>
      </c>
      <c r="D31" s="56">
        <v>32.5</v>
      </c>
      <c r="E31" s="56">
        <v>32.5</v>
      </c>
      <c r="F31" s="31">
        <f>F4/'Tab.i Bev_Stadtteile'!F4*100</f>
        <v>32.512031783517415</v>
      </c>
      <c r="G31" s="31">
        <f>G4/'Tab.i Bev_Stadtteile'!G4*100</f>
        <v>32.539834819277623</v>
      </c>
      <c r="H31" s="31">
        <f>H4/'Tab.i Bev_Stadtteile'!H4*100</f>
        <v>32.681526339448531</v>
      </c>
      <c r="I31" s="6">
        <f>H31-C31</f>
        <v>0.3815263394485342</v>
      </c>
    </row>
    <row r="32" spans="1:10" ht="15" customHeight="1" x14ac:dyDescent="0.35">
      <c r="A32" s="41"/>
      <c r="B32" s="17" t="s">
        <v>29</v>
      </c>
      <c r="C32" s="97">
        <v>-0.1</v>
      </c>
      <c r="D32" s="97">
        <v>0.2</v>
      </c>
      <c r="E32" s="97">
        <v>0</v>
      </c>
      <c r="F32" s="99">
        <v>0</v>
      </c>
      <c r="G32" s="99">
        <v>0</v>
      </c>
      <c r="H32" s="99">
        <v>0.2</v>
      </c>
      <c r="I32" s="19"/>
      <c r="J32" s="41"/>
    </row>
    <row r="33" spans="1:10" ht="15" customHeight="1" x14ac:dyDescent="0.35">
      <c r="A33" s="41"/>
      <c r="B33" s="17" t="s">
        <v>30</v>
      </c>
      <c r="C33" s="100"/>
      <c r="D33" s="100"/>
      <c r="E33" s="100"/>
      <c r="F33" s="99"/>
      <c r="G33" s="99"/>
      <c r="H33" s="99"/>
      <c r="I33" s="19"/>
      <c r="J33" s="41"/>
    </row>
    <row r="34" spans="1:10" s="41" customFormat="1" ht="15" customHeight="1" x14ac:dyDescent="0.35">
      <c r="A34" s="21"/>
      <c r="B34" s="22"/>
      <c r="C34" s="22"/>
      <c r="D34" s="22"/>
      <c r="E34" s="22"/>
      <c r="F34" s="20"/>
      <c r="G34" s="20"/>
      <c r="H34" s="20"/>
      <c r="I34" s="16"/>
      <c r="J34" s="21"/>
    </row>
    <row r="35" spans="1:10" ht="15" customHeight="1" x14ac:dyDescent="0.35">
      <c r="B35" s="7" t="s">
        <v>1</v>
      </c>
      <c r="C35" s="53">
        <v>41.9</v>
      </c>
      <c r="D35" s="53">
        <v>42.2</v>
      </c>
      <c r="E35" s="53">
        <v>41.9</v>
      </c>
      <c r="F35" s="12">
        <f>F8/'Tab.i Bev_Stadtteile'!F8*100</f>
        <v>41.958455127806452</v>
      </c>
      <c r="G35" s="12">
        <f>G8/'Tab.i Bev_Stadtteile'!G8*100</f>
        <v>42.104613104427841</v>
      </c>
      <c r="H35" s="12">
        <f>H8/'Tab.i Bev_Stadtteile'!H8*100</f>
        <v>42.022102475111886</v>
      </c>
      <c r="I35" s="9">
        <f>H35-C35</f>
        <v>0.12210247511188754</v>
      </c>
    </row>
    <row r="36" spans="1:10" ht="15" customHeight="1" x14ac:dyDescent="0.35">
      <c r="B36" s="7" t="s">
        <v>2</v>
      </c>
      <c r="C36" s="52">
        <v>32.299999999999997</v>
      </c>
      <c r="D36" s="52">
        <v>32.4</v>
      </c>
      <c r="E36" s="52">
        <v>32.299999999999997</v>
      </c>
      <c r="F36" s="12">
        <f>F9/'Tab.i Bev_Stadtteile'!F9*100</f>
        <v>32.062825130052019</v>
      </c>
      <c r="G36" s="12">
        <f>G9/'Tab.i Bev_Stadtteile'!G9*100</f>
        <v>32.104946925695977</v>
      </c>
      <c r="H36" s="12">
        <f>H9/'Tab.i Bev_Stadtteile'!H9*100</f>
        <v>32.356790496325381</v>
      </c>
      <c r="I36" s="9">
        <f t="shared" ref="I36:I53" si="3">H36-C36</f>
        <v>5.6790496325383799E-2</v>
      </c>
    </row>
    <row r="37" spans="1:10" ht="15" customHeight="1" x14ac:dyDescent="0.35">
      <c r="B37" s="7" t="s">
        <v>3</v>
      </c>
      <c r="C37" s="52">
        <v>30.4</v>
      </c>
      <c r="D37" s="52">
        <v>31.1</v>
      </c>
      <c r="E37" s="52">
        <v>31.2</v>
      </c>
      <c r="F37" s="12">
        <f>F10/'Tab.i Bev_Stadtteile'!F10*100</f>
        <v>31.028716411025258</v>
      </c>
      <c r="G37" s="12">
        <f>G10/'Tab.i Bev_Stadtteile'!G10*100</f>
        <v>30.874379974622219</v>
      </c>
      <c r="H37" s="12">
        <f>H10/'Tab.i Bev_Stadtteile'!H10*100</f>
        <v>31.102609490093077</v>
      </c>
      <c r="I37" s="9">
        <f t="shared" si="3"/>
        <v>0.70260949009307794</v>
      </c>
    </row>
    <row r="38" spans="1:10" ht="15" customHeight="1" x14ac:dyDescent="0.35">
      <c r="B38" s="7" t="s">
        <v>4</v>
      </c>
      <c r="C38" s="52">
        <v>37.799999999999997</v>
      </c>
      <c r="D38" s="52">
        <v>37.9</v>
      </c>
      <c r="E38" s="52">
        <v>38</v>
      </c>
      <c r="F38" s="12">
        <f>F11/'Tab.i Bev_Stadtteile'!F11*100</f>
        <v>38.426108698512962</v>
      </c>
      <c r="G38" s="12">
        <f>G11/'Tab.i Bev_Stadtteile'!G11*100</f>
        <v>38.355020221557936</v>
      </c>
      <c r="H38" s="12">
        <f>H11/'Tab.i Bev_Stadtteile'!H11*100</f>
        <v>38.393320643709984</v>
      </c>
      <c r="I38" s="9">
        <f t="shared" si="3"/>
        <v>0.59332064370998694</v>
      </c>
    </row>
    <row r="39" spans="1:10" ht="15" customHeight="1" x14ac:dyDescent="0.35">
      <c r="B39" s="7" t="s">
        <v>5</v>
      </c>
      <c r="C39" s="52">
        <v>40.200000000000003</v>
      </c>
      <c r="D39" s="52">
        <v>40.299999999999997</v>
      </c>
      <c r="E39" s="52">
        <v>40.299999999999997</v>
      </c>
      <c r="F39" s="12">
        <f>F12/'Tab.i Bev_Stadtteile'!F12*100</f>
        <v>40.290412876137161</v>
      </c>
      <c r="G39" s="12">
        <f>G12/'Tab.i Bev_Stadtteile'!G12*100</f>
        <v>40.019711287610875</v>
      </c>
      <c r="H39" s="12">
        <f>H12/'Tab.i Bev_Stadtteile'!H12*100</f>
        <v>39.757582720588239</v>
      </c>
      <c r="I39" s="9">
        <f t="shared" si="3"/>
        <v>-0.44241727941176379</v>
      </c>
    </row>
    <row r="40" spans="1:10" ht="15" customHeight="1" x14ac:dyDescent="0.35">
      <c r="B40" s="7" t="s">
        <v>6</v>
      </c>
      <c r="C40" s="52">
        <v>26.3</v>
      </c>
      <c r="D40" s="52">
        <v>26.7</v>
      </c>
      <c r="E40" s="52">
        <v>27.3</v>
      </c>
      <c r="F40" s="12">
        <f>F13/'Tab.i Bev_Stadtteile'!F13*100</f>
        <v>27.522541863460713</v>
      </c>
      <c r="G40" s="12">
        <f>G13/'Tab.i Bev_Stadtteile'!G13*100</f>
        <v>27.926777352064708</v>
      </c>
      <c r="H40" s="12">
        <f>H13/'Tab.i Bev_Stadtteile'!H13*100</f>
        <v>28.694424841213834</v>
      </c>
      <c r="I40" s="9">
        <f t="shared" si="3"/>
        <v>2.3944248412138336</v>
      </c>
    </row>
    <row r="41" spans="1:10" ht="15" customHeight="1" x14ac:dyDescent="0.35">
      <c r="B41" s="7" t="s">
        <v>7</v>
      </c>
      <c r="C41" s="52">
        <v>22</v>
      </c>
      <c r="D41" s="52">
        <v>21.6</v>
      </c>
      <c r="E41" s="52">
        <v>21</v>
      </c>
      <c r="F41" s="12">
        <f>F14/'Tab.i Bev_Stadtteile'!F14*100</f>
        <v>21.574670776127768</v>
      </c>
      <c r="G41" s="12">
        <f>G14/'Tab.i Bev_Stadtteile'!G14*100</f>
        <v>21.795941061996107</v>
      </c>
      <c r="H41" s="12">
        <f>H14/'Tab.i Bev_Stadtteile'!H14*100</f>
        <v>22.289321987373047</v>
      </c>
      <c r="I41" s="9">
        <f t="shared" si="3"/>
        <v>0.2893219873730466</v>
      </c>
    </row>
    <row r="42" spans="1:10" ht="15" customHeight="1" x14ac:dyDescent="0.35">
      <c r="B42" s="7" t="s">
        <v>8</v>
      </c>
      <c r="C42" s="52">
        <v>34.700000000000003</v>
      </c>
      <c r="D42" s="52">
        <v>34.6</v>
      </c>
      <c r="E42" s="52">
        <v>34.6</v>
      </c>
      <c r="F42" s="12">
        <f>F15/'Tab.i Bev_Stadtteile'!F15*100</f>
        <v>34.57574474092899</v>
      </c>
      <c r="G42" s="12">
        <f>G15/'Tab.i Bev_Stadtteile'!G15*100</f>
        <v>34.184845005740527</v>
      </c>
      <c r="H42" s="12">
        <f>H15/'Tab.i Bev_Stadtteile'!H15*100</f>
        <v>34.12152479220407</v>
      </c>
      <c r="I42" s="9">
        <f t="shared" si="3"/>
        <v>-0.57847520779593253</v>
      </c>
    </row>
    <row r="43" spans="1:10" ht="15" customHeight="1" x14ac:dyDescent="0.35">
      <c r="B43" s="7" t="s">
        <v>9</v>
      </c>
      <c r="C43" s="52">
        <v>24.1</v>
      </c>
      <c r="D43" s="52">
        <v>24.7</v>
      </c>
      <c r="E43" s="52">
        <v>24.4</v>
      </c>
      <c r="F43" s="12">
        <f>F16/'Tab.i Bev_Stadtteile'!F16*100</f>
        <v>25.04854368932039</v>
      </c>
      <c r="G43" s="12">
        <f>G16/'Tab.i Bev_Stadtteile'!G16*100</f>
        <v>24.091778202676863</v>
      </c>
      <c r="H43" s="12">
        <f>H16/'Tab.i Bev_Stadtteile'!H16*100</f>
        <v>24.440298507462689</v>
      </c>
      <c r="I43" s="9">
        <f t="shared" si="3"/>
        <v>0.34029850746268764</v>
      </c>
    </row>
    <row r="44" spans="1:10" ht="15" customHeight="1" x14ac:dyDescent="0.35">
      <c r="B44" s="7" t="s">
        <v>10</v>
      </c>
      <c r="C44" s="52">
        <v>22.6</v>
      </c>
      <c r="D44" s="52">
        <v>22.9</v>
      </c>
      <c r="E44" s="52">
        <v>22.9</v>
      </c>
      <c r="F44" s="12">
        <f>F17/'Tab.i Bev_Stadtteile'!F17*100</f>
        <v>22.668136714443218</v>
      </c>
      <c r="G44" s="12">
        <f>G17/'Tab.i Bev_Stadtteile'!G17*100</f>
        <v>23.835437527209404</v>
      </c>
      <c r="H44" s="12">
        <f>H17/'Tab.i Bev_Stadtteile'!H17*100</f>
        <v>23.875054608999562</v>
      </c>
      <c r="I44" s="9">
        <f t="shared" si="3"/>
        <v>1.2750546089995609</v>
      </c>
    </row>
    <row r="45" spans="1:10" ht="15" customHeight="1" x14ac:dyDescent="0.35">
      <c r="B45" s="7" t="s">
        <v>11</v>
      </c>
      <c r="C45" s="52">
        <v>22.3</v>
      </c>
      <c r="D45" s="52">
        <v>22.9</v>
      </c>
      <c r="E45" s="52">
        <v>22.8</v>
      </c>
      <c r="F45" s="12">
        <f>F18/'Tab.i Bev_Stadtteile'!F18*100</f>
        <v>22.211204759543875</v>
      </c>
      <c r="G45" s="12">
        <f>G18/'Tab.i Bev_Stadtteile'!G18*100</f>
        <v>22.1201588877855</v>
      </c>
      <c r="H45" s="12">
        <f>H18/'Tab.i Bev_Stadtteile'!H18*100</f>
        <v>22.471350274040859</v>
      </c>
      <c r="I45" s="9">
        <f t="shared" si="3"/>
        <v>0.1713502740408579</v>
      </c>
    </row>
    <row r="46" spans="1:10" ht="15" customHeight="1" x14ac:dyDescent="0.35">
      <c r="B46" s="7" t="s">
        <v>12</v>
      </c>
      <c r="C46" s="52">
        <v>30.1</v>
      </c>
      <c r="D46" s="52">
        <v>30.1</v>
      </c>
      <c r="E46" s="52">
        <v>30.9</v>
      </c>
      <c r="F46" s="12">
        <f>F19/'Tab.i Bev_Stadtteile'!F19*100</f>
        <v>30.933062880324542</v>
      </c>
      <c r="G46" s="12">
        <f>G19/'Tab.i Bev_Stadtteile'!G19*100</f>
        <v>31.23196768609348</v>
      </c>
      <c r="H46" s="12">
        <f>H19/'Tab.i Bev_Stadtteile'!H19*100</f>
        <v>30.643557323483449</v>
      </c>
      <c r="I46" s="9">
        <f t="shared" si="3"/>
        <v>0.54355732348344787</v>
      </c>
    </row>
    <row r="47" spans="1:10" ht="15" customHeight="1" x14ac:dyDescent="0.35">
      <c r="B47" s="7" t="s">
        <v>24</v>
      </c>
      <c r="C47" s="52">
        <v>26</v>
      </c>
      <c r="D47" s="52">
        <v>26</v>
      </c>
      <c r="E47" s="52">
        <v>25.8</v>
      </c>
      <c r="F47" s="12">
        <f>F20/'Tab.i Bev_Stadtteile'!F20*100</f>
        <v>25.722305570343124</v>
      </c>
      <c r="G47" s="12">
        <f>G20/'Tab.i Bev_Stadtteile'!G20*100</f>
        <v>25.640279394644939</v>
      </c>
      <c r="H47" s="12">
        <f>H20/'Tab.i Bev_Stadtteile'!H20*100</f>
        <v>25.948480015465663</v>
      </c>
      <c r="I47" s="9">
        <f t="shared" si="3"/>
        <v>-5.1519984534337482E-2</v>
      </c>
    </row>
    <row r="48" spans="1:10" ht="15" customHeight="1" x14ac:dyDescent="0.35">
      <c r="B48" s="7" t="s">
        <v>13</v>
      </c>
      <c r="C48" s="52">
        <v>29.2</v>
      </c>
      <c r="D48" s="52">
        <v>29.6</v>
      </c>
      <c r="E48" s="52">
        <v>29</v>
      </c>
      <c r="F48" s="12">
        <f>F21/'Tab.i Bev_Stadtteile'!F21*100</f>
        <v>29.630257801899596</v>
      </c>
      <c r="G48" s="12">
        <f>G21/'Tab.i Bev_Stadtteile'!G21*100</f>
        <v>29.912174961253658</v>
      </c>
      <c r="H48" s="12">
        <f>H21/'Tab.i Bev_Stadtteile'!H21*100</f>
        <v>30.723302627089733</v>
      </c>
      <c r="I48" s="9">
        <f t="shared" si="3"/>
        <v>1.5233026270897341</v>
      </c>
    </row>
    <row r="49" spans="1:10" ht="15" customHeight="1" x14ac:dyDescent="0.35">
      <c r="B49" s="7" t="s">
        <v>14</v>
      </c>
      <c r="C49" s="52">
        <v>25.2</v>
      </c>
      <c r="D49" s="52">
        <v>24.9</v>
      </c>
      <c r="E49" s="52">
        <v>25.4</v>
      </c>
      <c r="F49" s="12">
        <f>F22/'Tab.i Bev_Stadtteile'!F22*100</f>
        <v>25.585149313962873</v>
      </c>
      <c r="G49" s="12">
        <f>G22/'Tab.i Bev_Stadtteile'!G22*100</f>
        <v>26.760563380281688</v>
      </c>
      <c r="H49" s="12">
        <f>H22/'Tab.i Bev_Stadtteile'!H22*100</f>
        <v>26.569461320372621</v>
      </c>
      <c r="I49" s="9">
        <f t="shared" si="3"/>
        <v>1.369461320372622</v>
      </c>
    </row>
    <row r="50" spans="1:10" ht="15" customHeight="1" x14ac:dyDescent="0.35">
      <c r="B50" s="7" t="s">
        <v>15</v>
      </c>
      <c r="C50" s="52">
        <v>31.4</v>
      </c>
      <c r="D50" s="52">
        <v>31.7</v>
      </c>
      <c r="E50" s="52">
        <v>32</v>
      </c>
      <c r="F50" s="12">
        <f>F23/'Tab.i Bev_Stadtteile'!F23*100</f>
        <v>31.875193558377209</v>
      </c>
      <c r="G50" s="12">
        <f>G23/'Tab.i Bev_Stadtteile'!G23*100</f>
        <v>31.511825629927348</v>
      </c>
      <c r="H50" s="12">
        <f>H23/'Tab.i Bev_Stadtteile'!H23*100</f>
        <v>31.90916089299461</v>
      </c>
      <c r="I50" s="9">
        <f t="shared" si="3"/>
        <v>0.5091608929946112</v>
      </c>
    </row>
    <row r="51" spans="1:10" ht="15" customHeight="1" x14ac:dyDescent="0.35">
      <c r="B51" s="7" t="s">
        <v>16</v>
      </c>
      <c r="C51" s="52">
        <v>28.5</v>
      </c>
      <c r="D51" s="52">
        <v>28.9</v>
      </c>
      <c r="E51" s="52">
        <v>29.1</v>
      </c>
      <c r="F51" s="12">
        <f>F24/'Tab.i Bev_Stadtteile'!F24*100</f>
        <v>28.693665789066131</v>
      </c>
      <c r="G51" s="12">
        <f>G24/'Tab.i Bev_Stadtteile'!G24*100</f>
        <v>28.931526003029479</v>
      </c>
      <c r="H51" s="12">
        <f>H24/'Tab.i Bev_Stadtteile'!H24*100</f>
        <v>28.978557504873294</v>
      </c>
      <c r="I51" s="9">
        <f t="shared" si="3"/>
        <v>0.47855750487329374</v>
      </c>
    </row>
    <row r="52" spans="1:10" ht="15" customHeight="1" x14ac:dyDescent="0.35">
      <c r="B52" s="7" t="s">
        <v>17</v>
      </c>
      <c r="C52" s="52">
        <v>32</v>
      </c>
      <c r="D52" s="52">
        <v>32.1</v>
      </c>
      <c r="E52" s="52">
        <v>31.7</v>
      </c>
      <c r="F52" s="12">
        <f>F25/'Tab.i Bev_Stadtteile'!F25*100</f>
        <v>31.736594121606458</v>
      </c>
      <c r="G52" s="12">
        <f>G25/'Tab.i Bev_Stadtteile'!G25*100</f>
        <v>31.684062059238364</v>
      </c>
      <c r="H52" s="12">
        <f>H25/'Tab.i Bev_Stadtteile'!H25*100</f>
        <v>32.044323835368608</v>
      </c>
      <c r="I52" s="9">
        <f t="shared" si="3"/>
        <v>4.43238353686084E-2</v>
      </c>
    </row>
    <row r="53" spans="1:10" ht="15" customHeight="1" x14ac:dyDescent="0.35">
      <c r="A53" s="21"/>
      <c r="B53" s="22" t="s">
        <v>18</v>
      </c>
      <c r="C53" s="54">
        <v>26.9</v>
      </c>
      <c r="D53" s="54">
        <v>27.1</v>
      </c>
      <c r="E53" s="54">
        <v>27.2</v>
      </c>
      <c r="F53" s="20">
        <f>F26/'Tab.i Bev_Stadtteile'!F26*100</f>
        <v>26.886553557862751</v>
      </c>
      <c r="G53" s="20">
        <f>G26/'Tab.i Bev_Stadtteile'!G26*100</f>
        <v>26.743446169508783</v>
      </c>
      <c r="H53" s="20">
        <f>H26/'Tab.i Bev_Stadtteile'!H26*100</f>
        <v>26.791830521375111</v>
      </c>
      <c r="I53" s="16">
        <f t="shared" si="3"/>
        <v>-0.10816947862488746</v>
      </c>
      <c r="J53" s="21"/>
    </row>
    <row r="54" spans="1:10" ht="15" customHeight="1" x14ac:dyDescent="0.35">
      <c r="B54" s="26" t="s">
        <v>25</v>
      </c>
      <c r="C54" s="62"/>
      <c r="D54" s="62"/>
      <c r="E54" s="62"/>
      <c r="I54" s="13"/>
    </row>
    <row r="55" spans="1:10" ht="15" customHeight="1" x14ac:dyDescent="0.35">
      <c r="F55" s="13"/>
      <c r="G55" s="13"/>
      <c r="H55" s="13"/>
      <c r="I55" s="13"/>
    </row>
    <row r="56" spans="1:10" ht="15" customHeight="1" x14ac:dyDescent="0.35"/>
    <row r="57" spans="1:10" ht="15" customHeight="1" x14ac:dyDescent="0.35"/>
  </sheetData>
  <mergeCells count="25">
    <mergeCell ref="A29:B30"/>
    <mergeCell ref="A1:J1"/>
    <mergeCell ref="F32:F33"/>
    <mergeCell ref="G32:G33"/>
    <mergeCell ref="H32:H33"/>
    <mergeCell ref="J29:J30"/>
    <mergeCell ref="F2:F3"/>
    <mergeCell ref="G2:G3"/>
    <mergeCell ref="H2:H3"/>
    <mergeCell ref="I2:I3"/>
    <mergeCell ref="J2:J3"/>
    <mergeCell ref="F29:F30"/>
    <mergeCell ref="G29:G30"/>
    <mergeCell ref="H29:H30"/>
    <mergeCell ref="I29:I30"/>
    <mergeCell ref="A2:B3"/>
    <mergeCell ref="C32:C33"/>
    <mergeCell ref="D32:D33"/>
    <mergeCell ref="E32:E33"/>
    <mergeCell ref="C2:C3"/>
    <mergeCell ref="D2:D3"/>
    <mergeCell ref="E2:E3"/>
    <mergeCell ref="C29:C30"/>
    <mergeCell ref="D29:D30"/>
    <mergeCell ref="E29:E30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Normal="100" workbookViewId="0">
      <selection activeCell="I53" sqref="I53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0" s="29" customFormat="1" ht="18" customHeight="1" x14ac:dyDescent="0.4">
      <c r="A1" s="95" t="s">
        <v>32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3" customFormat="1" ht="14.25" customHeight="1" x14ac:dyDescent="0.35">
      <c r="A2" s="90" t="s">
        <v>28</v>
      </c>
      <c r="B2" s="90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</row>
    <row r="3" spans="1:10" s="3" customFormat="1" ht="14.25" customHeight="1" x14ac:dyDescent="0.35">
      <c r="A3" s="96"/>
      <c r="B3" s="96"/>
      <c r="C3" s="91"/>
      <c r="D3" s="91"/>
      <c r="E3" s="91"/>
      <c r="F3" s="96"/>
      <c r="G3" s="96"/>
      <c r="H3" s="96"/>
      <c r="I3" s="94"/>
      <c r="J3" s="94"/>
    </row>
    <row r="4" spans="1:10" s="1" customFormat="1" ht="15" customHeight="1" x14ac:dyDescent="0.4">
      <c r="B4" s="4" t="s">
        <v>0</v>
      </c>
      <c r="C4" s="56">
        <v>70135</v>
      </c>
      <c r="D4" s="56" t="s">
        <v>285</v>
      </c>
      <c r="E4" s="56" t="s">
        <v>286</v>
      </c>
      <c r="F4" s="23">
        <f>SUM(F8:F27)</f>
        <v>69410</v>
      </c>
      <c r="G4" s="23">
        <f t="shared" ref="G4:H4" si="0">SUM(G8:G27)</f>
        <v>68842</v>
      </c>
      <c r="H4" s="23">
        <f t="shared" si="0"/>
        <v>68449</v>
      </c>
      <c r="I4" s="5">
        <f>H4-C4</f>
        <v>-1686</v>
      </c>
      <c r="J4" s="6">
        <f>I4/C4*100</f>
        <v>-2.403935267698011</v>
      </c>
    </row>
    <row r="5" spans="1:10" s="1" customFormat="1" ht="15" customHeight="1" x14ac:dyDescent="0.4">
      <c r="B5" s="7" t="s">
        <v>20</v>
      </c>
      <c r="C5" s="52">
        <v>-101</v>
      </c>
      <c r="D5" s="52">
        <v>-176</v>
      </c>
      <c r="E5" s="52">
        <v>-168</v>
      </c>
      <c r="F5" s="27">
        <v>-381</v>
      </c>
      <c r="G5" s="27">
        <f>G4-F4</f>
        <v>-568</v>
      </c>
      <c r="H5" s="27">
        <f>H4-G4</f>
        <v>-393</v>
      </c>
      <c r="I5" s="8"/>
      <c r="J5" s="9"/>
    </row>
    <row r="6" spans="1:10" s="1" customFormat="1" ht="15" customHeight="1" x14ac:dyDescent="0.4">
      <c r="B6" s="17" t="s">
        <v>21</v>
      </c>
      <c r="C6" s="52">
        <v>-0.1</v>
      </c>
      <c r="D6" s="52">
        <v>-0.3</v>
      </c>
      <c r="E6" s="52">
        <v>-0.2</v>
      </c>
      <c r="F6" s="28">
        <v>-0.5</v>
      </c>
      <c r="G6" s="28">
        <f>G5/F4*100</f>
        <v>-0.81832588964126196</v>
      </c>
      <c r="H6" s="28">
        <f>H5/G4*100</f>
        <v>-0.5708724325266552</v>
      </c>
      <c r="I6" s="18"/>
      <c r="J6" s="19"/>
    </row>
    <row r="7" spans="1:10" s="1" customFormat="1" ht="9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</row>
    <row r="8" spans="1:10" ht="15" customHeight="1" x14ac:dyDescent="0.35">
      <c r="B8" s="7" t="s">
        <v>1</v>
      </c>
      <c r="C8" s="53">
        <v>8118</v>
      </c>
      <c r="D8" s="53" t="s">
        <v>287</v>
      </c>
      <c r="E8" s="53" t="s">
        <v>288</v>
      </c>
      <c r="F8" s="24">
        <v>8279</v>
      </c>
      <c r="G8" s="24">
        <v>8242</v>
      </c>
      <c r="H8" s="24">
        <v>8335</v>
      </c>
      <c r="I8" s="8">
        <f>H8-C8</f>
        <v>217</v>
      </c>
      <c r="J8" s="9">
        <f>I8/C8*100</f>
        <v>2.6730721852673072</v>
      </c>
    </row>
    <row r="9" spans="1:10" ht="15" customHeight="1" x14ac:dyDescent="0.35">
      <c r="B9" s="7" t="s">
        <v>2</v>
      </c>
      <c r="C9" s="52">
        <v>3197</v>
      </c>
      <c r="D9" s="52" t="s">
        <v>256</v>
      </c>
      <c r="E9" s="52" t="s">
        <v>289</v>
      </c>
      <c r="F9" s="24">
        <v>3164</v>
      </c>
      <c r="G9" s="24">
        <v>3161</v>
      </c>
      <c r="H9" s="24">
        <v>3118</v>
      </c>
      <c r="I9" s="8">
        <f t="shared" ref="I9:I27" si="1">H9-C9</f>
        <v>-79</v>
      </c>
      <c r="J9" s="9">
        <f t="shared" ref="J9:J26" si="2">I9/C9*100</f>
        <v>-2.4710666249609008</v>
      </c>
    </row>
    <row r="10" spans="1:10" ht="15" customHeight="1" x14ac:dyDescent="0.35">
      <c r="B10" s="7" t="s">
        <v>3</v>
      </c>
      <c r="C10" s="52">
        <v>5305</v>
      </c>
      <c r="D10" s="52" t="s">
        <v>290</v>
      </c>
      <c r="E10" s="52" t="s">
        <v>291</v>
      </c>
      <c r="F10" s="24">
        <v>5198</v>
      </c>
      <c r="G10" s="24">
        <v>5171</v>
      </c>
      <c r="H10" s="24">
        <v>5159</v>
      </c>
      <c r="I10" s="8">
        <f t="shared" si="1"/>
        <v>-146</v>
      </c>
      <c r="J10" s="9">
        <f t="shared" si="2"/>
        <v>-2.7521206409048071</v>
      </c>
    </row>
    <row r="11" spans="1:10" ht="15" customHeight="1" x14ac:dyDescent="0.35">
      <c r="B11" s="7" t="s">
        <v>4</v>
      </c>
      <c r="C11" s="52">
        <v>5987</v>
      </c>
      <c r="D11" s="52" t="s">
        <v>292</v>
      </c>
      <c r="E11" s="52" t="s">
        <v>293</v>
      </c>
      <c r="F11" s="24">
        <v>5951</v>
      </c>
      <c r="G11" s="24">
        <v>5922</v>
      </c>
      <c r="H11" s="24">
        <v>6004</v>
      </c>
      <c r="I11" s="8">
        <f t="shared" si="1"/>
        <v>17</v>
      </c>
      <c r="J11" s="9">
        <f t="shared" si="2"/>
        <v>0.28394855520293971</v>
      </c>
    </row>
    <row r="12" spans="1:10" ht="15" customHeight="1" x14ac:dyDescent="0.35">
      <c r="B12" s="7" t="s">
        <v>5</v>
      </c>
      <c r="C12" s="52">
        <v>4400</v>
      </c>
      <c r="D12" s="52" t="s">
        <v>294</v>
      </c>
      <c r="E12" s="52" t="s">
        <v>295</v>
      </c>
      <c r="F12" s="24">
        <v>4574</v>
      </c>
      <c r="G12" s="24">
        <v>4592</v>
      </c>
      <c r="H12" s="24">
        <v>4630</v>
      </c>
      <c r="I12" s="8">
        <f t="shared" si="1"/>
        <v>230</v>
      </c>
      <c r="J12" s="9">
        <f t="shared" si="2"/>
        <v>5.2272727272727266</v>
      </c>
    </row>
    <row r="13" spans="1:10" ht="15" customHeight="1" x14ac:dyDescent="0.35">
      <c r="B13" s="7" t="s">
        <v>6</v>
      </c>
      <c r="C13" s="52">
        <v>2132</v>
      </c>
      <c r="D13" s="52" t="s">
        <v>296</v>
      </c>
      <c r="E13" s="52" t="s">
        <v>297</v>
      </c>
      <c r="F13" s="24">
        <v>2113</v>
      </c>
      <c r="G13" s="24">
        <v>2107</v>
      </c>
      <c r="H13" s="24">
        <v>2093</v>
      </c>
      <c r="I13" s="8">
        <f t="shared" si="1"/>
        <v>-39</v>
      </c>
      <c r="J13" s="9">
        <f t="shared" si="2"/>
        <v>-1.8292682926829267</v>
      </c>
    </row>
    <row r="14" spans="1:10" ht="15" customHeight="1" x14ac:dyDescent="0.35">
      <c r="B14" s="7" t="s">
        <v>7</v>
      </c>
      <c r="C14" s="52">
        <v>1180</v>
      </c>
      <c r="D14" s="52" t="s">
        <v>298</v>
      </c>
      <c r="E14" s="52" t="s">
        <v>299</v>
      </c>
      <c r="F14" s="24">
        <v>1215</v>
      </c>
      <c r="G14" s="24">
        <v>1211</v>
      </c>
      <c r="H14" s="24">
        <v>1224</v>
      </c>
      <c r="I14" s="8">
        <f t="shared" si="1"/>
        <v>44</v>
      </c>
      <c r="J14" s="9">
        <f t="shared" si="2"/>
        <v>3.7288135593220342</v>
      </c>
    </row>
    <row r="15" spans="1:10" ht="15" customHeight="1" x14ac:dyDescent="0.35">
      <c r="B15" s="7" t="s">
        <v>8</v>
      </c>
      <c r="C15" s="52">
        <v>2243</v>
      </c>
      <c r="D15" s="52" t="s">
        <v>300</v>
      </c>
      <c r="E15" s="52" t="s">
        <v>301</v>
      </c>
      <c r="F15" s="24">
        <v>2228</v>
      </c>
      <c r="G15" s="24">
        <v>2222</v>
      </c>
      <c r="H15" s="24">
        <v>2199</v>
      </c>
      <c r="I15" s="8">
        <f t="shared" si="1"/>
        <v>-44</v>
      </c>
      <c r="J15" s="9">
        <f t="shared" si="2"/>
        <v>-1.9616584930896119</v>
      </c>
    </row>
    <row r="16" spans="1:10" ht="15" customHeight="1" x14ac:dyDescent="0.35">
      <c r="B16" s="7" t="s">
        <v>9</v>
      </c>
      <c r="C16" s="52">
        <v>174</v>
      </c>
      <c r="D16" s="52">
        <v>168</v>
      </c>
      <c r="E16" s="52">
        <v>166</v>
      </c>
      <c r="F16" s="24">
        <v>164</v>
      </c>
      <c r="G16" s="24">
        <v>162</v>
      </c>
      <c r="H16" s="24">
        <v>163</v>
      </c>
      <c r="I16" s="8">
        <f t="shared" si="1"/>
        <v>-11</v>
      </c>
      <c r="J16" s="9">
        <f t="shared" si="2"/>
        <v>-6.3218390804597711</v>
      </c>
    </row>
    <row r="17" spans="1:10" ht="15" customHeight="1" x14ac:dyDescent="0.35">
      <c r="B17" s="7" t="s">
        <v>10</v>
      </c>
      <c r="C17" s="52">
        <v>1486</v>
      </c>
      <c r="D17" s="52" t="s">
        <v>302</v>
      </c>
      <c r="E17" s="52" t="s">
        <v>303</v>
      </c>
      <c r="F17" s="24">
        <v>1468</v>
      </c>
      <c r="G17" s="24">
        <v>1453</v>
      </c>
      <c r="H17" s="24">
        <v>1428</v>
      </c>
      <c r="I17" s="8">
        <f t="shared" si="1"/>
        <v>-58</v>
      </c>
      <c r="J17" s="9">
        <f t="shared" si="2"/>
        <v>-3.9030955585464335</v>
      </c>
    </row>
    <row r="18" spans="1:10" ht="15" customHeight="1" x14ac:dyDescent="0.35">
      <c r="B18" s="7" t="s">
        <v>11</v>
      </c>
      <c r="C18" s="52">
        <v>1362</v>
      </c>
      <c r="D18" s="52" t="s">
        <v>304</v>
      </c>
      <c r="E18" s="52" t="s">
        <v>305</v>
      </c>
      <c r="F18" s="24">
        <v>1370</v>
      </c>
      <c r="G18" s="24">
        <v>1346</v>
      </c>
      <c r="H18" s="24">
        <v>1332</v>
      </c>
      <c r="I18" s="8">
        <f t="shared" si="1"/>
        <v>-30</v>
      </c>
      <c r="J18" s="9">
        <f t="shared" si="2"/>
        <v>-2.2026431718061676</v>
      </c>
    </row>
    <row r="19" spans="1:10" ht="15" customHeight="1" x14ac:dyDescent="0.35">
      <c r="B19" s="7" t="s">
        <v>12</v>
      </c>
      <c r="C19" s="52">
        <v>2095</v>
      </c>
      <c r="D19" s="52" t="s">
        <v>306</v>
      </c>
      <c r="E19" s="52" t="s">
        <v>307</v>
      </c>
      <c r="F19" s="24">
        <v>2004</v>
      </c>
      <c r="G19" s="24">
        <v>1948</v>
      </c>
      <c r="H19" s="24">
        <v>1984</v>
      </c>
      <c r="I19" s="8">
        <f t="shared" si="1"/>
        <v>-111</v>
      </c>
      <c r="J19" s="9">
        <f t="shared" si="2"/>
        <v>-5.2983293556085922</v>
      </c>
    </row>
    <row r="20" spans="1:10" ht="15" customHeight="1" x14ac:dyDescent="0.35">
      <c r="B20" s="7" t="s">
        <v>24</v>
      </c>
      <c r="C20" s="52">
        <v>6440</v>
      </c>
      <c r="D20" s="52" t="s">
        <v>308</v>
      </c>
      <c r="E20" s="52" t="s">
        <v>309</v>
      </c>
      <c r="F20" s="24">
        <v>6390</v>
      </c>
      <c r="G20" s="24">
        <v>6364</v>
      </c>
      <c r="H20" s="24">
        <v>6321</v>
      </c>
      <c r="I20" s="8">
        <f t="shared" si="1"/>
        <v>-119</v>
      </c>
      <c r="J20" s="9">
        <f t="shared" si="2"/>
        <v>-1.8478260869565217</v>
      </c>
    </row>
    <row r="21" spans="1:10" ht="15" customHeight="1" x14ac:dyDescent="0.35">
      <c r="B21" s="7" t="s">
        <v>13</v>
      </c>
      <c r="C21" s="52">
        <v>1859</v>
      </c>
      <c r="D21" s="52" t="s">
        <v>310</v>
      </c>
      <c r="E21" s="52" t="s">
        <v>311</v>
      </c>
      <c r="F21" s="24">
        <v>1789</v>
      </c>
      <c r="G21" s="24">
        <v>1738</v>
      </c>
      <c r="H21" s="24">
        <v>1726</v>
      </c>
      <c r="I21" s="8">
        <f t="shared" si="1"/>
        <v>-133</v>
      </c>
      <c r="J21" s="9">
        <f t="shared" si="2"/>
        <v>-7.1543840774609997</v>
      </c>
    </row>
    <row r="22" spans="1:10" ht="15" customHeight="1" x14ac:dyDescent="0.35">
      <c r="B22" s="7" t="s">
        <v>14</v>
      </c>
      <c r="C22" s="52">
        <v>923</v>
      </c>
      <c r="D22" s="52">
        <v>896</v>
      </c>
      <c r="E22" s="52">
        <v>845</v>
      </c>
      <c r="F22" s="24">
        <v>800</v>
      </c>
      <c r="G22" s="24">
        <v>756</v>
      </c>
      <c r="H22" s="24">
        <v>713</v>
      </c>
      <c r="I22" s="8">
        <f t="shared" si="1"/>
        <v>-210</v>
      </c>
      <c r="J22" s="9">
        <f t="shared" si="2"/>
        <v>-22.75189599133261</v>
      </c>
    </row>
    <row r="23" spans="1:10" ht="15" customHeight="1" x14ac:dyDescent="0.35">
      <c r="B23" s="7" t="s">
        <v>15</v>
      </c>
      <c r="C23" s="52">
        <v>3951</v>
      </c>
      <c r="D23" s="52" t="s">
        <v>312</v>
      </c>
      <c r="E23" s="52" t="s">
        <v>313</v>
      </c>
      <c r="F23" s="24">
        <v>3984</v>
      </c>
      <c r="G23" s="24">
        <v>4008</v>
      </c>
      <c r="H23" s="24">
        <v>3926</v>
      </c>
      <c r="I23" s="8">
        <f t="shared" si="1"/>
        <v>-25</v>
      </c>
      <c r="J23" s="9">
        <f t="shared" si="2"/>
        <v>-0.6327512022272842</v>
      </c>
    </row>
    <row r="24" spans="1:10" ht="15" customHeight="1" x14ac:dyDescent="0.35">
      <c r="B24" s="7" t="s">
        <v>16</v>
      </c>
      <c r="C24" s="52">
        <v>8053</v>
      </c>
      <c r="D24" s="52" t="s">
        <v>314</v>
      </c>
      <c r="E24" s="52" t="s">
        <v>315</v>
      </c>
      <c r="F24" s="24">
        <v>7888</v>
      </c>
      <c r="G24" s="24">
        <v>7781</v>
      </c>
      <c r="H24" s="24">
        <v>7665</v>
      </c>
      <c r="I24" s="8">
        <f t="shared" si="1"/>
        <v>-388</v>
      </c>
      <c r="J24" s="9">
        <f t="shared" si="2"/>
        <v>-4.818080218552093</v>
      </c>
    </row>
    <row r="25" spans="1:10" ht="15" customHeight="1" x14ac:dyDescent="0.35">
      <c r="B25" s="7" t="s">
        <v>17</v>
      </c>
      <c r="C25" s="52">
        <v>5853</v>
      </c>
      <c r="D25" s="52" t="s">
        <v>316</v>
      </c>
      <c r="E25" s="52" t="s">
        <v>317</v>
      </c>
      <c r="F25" s="24">
        <v>5742</v>
      </c>
      <c r="G25" s="24">
        <v>5667</v>
      </c>
      <c r="H25" s="24">
        <v>5544</v>
      </c>
      <c r="I25" s="8">
        <f t="shared" si="1"/>
        <v>-309</v>
      </c>
      <c r="J25" s="9">
        <f t="shared" si="2"/>
        <v>-5.2793439261916966</v>
      </c>
    </row>
    <row r="26" spans="1:10" ht="15" customHeight="1" x14ac:dyDescent="0.35">
      <c r="B26" s="7" t="s">
        <v>18</v>
      </c>
      <c r="C26" s="52">
        <v>5372</v>
      </c>
      <c r="D26" s="52" t="s">
        <v>318</v>
      </c>
      <c r="E26" s="52" t="s">
        <v>319</v>
      </c>
      <c r="F26" s="24">
        <v>5069</v>
      </c>
      <c r="G26" s="24">
        <v>4971</v>
      </c>
      <c r="H26" s="24">
        <v>4885</v>
      </c>
      <c r="I26" s="8">
        <f t="shared" si="1"/>
        <v>-487</v>
      </c>
      <c r="J26" s="9">
        <f t="shared" si="2"/>
        <v>-9.0655249441548769</v>
      </c>
    </row>
    <row r="27" spans="1:10" ht="15" customHeight="1" x14ac:dyDescent="0.35">
      <c r="B27" s="10" t="s">
        <v>19</v>
      </c>
      <c r="C27" s="52">
        <v>5</v>
      </c>
      <c r="D27" s="52">
        <v>43</v>
      </c>
      <c r="E27" s="52">
        <v>19</v>
      </c>
      <c r="F27" s="24">
        <v>20</v>
      </c>
      <c r="G27" s="24">
        <v>20</v>
      </c>
      <c r="H27" s="25">
        <v>0</v>
      </c>
      <c r="I27" s="8">
        <f t="shared" si="1"/>
        <v>-5</v>
      </c>
      <c r="J27" s="9"/>
    </row>
    <row r="28" spans="1:10" ht="6" customHeight="1" x14ac:dyDescent="0.35">
      <c r="C28" s="7"/>
      <c r="D28" s="7"/>
      <c r="E28" s="7"/>
    </row>
    <row r="29" spans="1:10" s="1" customFormat="1" ht="21" customHeight="1" x14ac:dyDescent="0.4">
      <c r="A29" s="92" t="s">
        <v>22</v>
      </c>
      <c r="B29" s="92"/>
      <c r="C29" s="92">
        <v>2017</v>
      </c>
      <c r="D29" s="92">
        <v>2018</v>
      </c>
      <c r="E29" s="92">
        <v>2019</v>
      </c>
      <c r="F29" s="90">
        <v>2020</v>
      </c>
      <c r="G29" s="90">
        <v>2021</v>
      </c>
      <c r="H29" s="90">
        <v>2022</v>
      </c>
      <c r="I29" s="92" t="s">
        <v>193</v>
      </c>
      <c r="J29" s="92"/>
    </row>
    <row r="30" spans="1:10" s="1" customFormat="1" ht="21" customHeight="1" x14ac:dyDescent="0.4">
      <c r="A30" s="94"/>
      <c r="B30" s="94"/>
      <c r="C30" s="93"/>
      <c r="D30" s="93"/>
      <c r="E30" s="93"/>
      <c r="F30" s="96"/>
      <c r="G30" s="96"/>
      <c r="H30" s="96"/>
      <c r="I30" s="94"/>
      <c r="J30" s="94"/>
    </row>
    <row r="31" spans="1:10" s="1" customFormat="1" ht="15" customHeight="1" x14ac:dyDescent="0.4">
      <c r="B31" s="4" t="s">
        <v>0</v>
      </c>
      <c r="C31" s="56">
        <v>30.1</v>
      </c>
      <c r="D31" s="56">
        <v>29.9</v>
      </c>
      <c r="E31" s="56">
        <v>29.8</v>
      </c>
      <c r="F31" s="31">
        <f>F4/'Tab.i Bev_Stadtteile'!F4*100</f>
        <v>29.588169847434003</v>
      </c>
      <c r="G31" s="31">
        <f>G4/'Tab.i Bev_Stadtteile'!G4*100</f>
        <v>29.35304927706785</v>
      </c>
      <c r="H31" s="31">
        <f>H4/'Tab.i Bev_Stadtteile'!H4*100</f>
        <v>29.027675292401376</v>
      </c>
      <c r="I31" s="6">
        <f>H31-C31</f>
        <v>-1.0723247075986251</v>
      </c>
    </row>
    <row r="32" spans="1:10" ht="15" customHeight="1" x14ac:dyDescent="0.35">
      <c r="A32" s="41"/>
      <c r="B32" s="17" t="s">
        <v>29</v>
      </c>
      <c r="C32" s="97">
        <v>0</v>
      </c>
      <c r="D32" s="97">
        <v>-0.2</v>
      </c>
      <c r="E32" s="97">
        <v>-0.1</v>
      </c>
      <c r="F32" s="99">
        <v>-0.2</v>
      </c>
      <c r="G32" s="99">
        <v>-0.2</v>
      </c>
      <c r="H32" s="99">
        <v>-0.4</v>
      </c>
      <c r="I32" s="19"/>
      <c r="J32" s="41"/>
    </row>
    <row r="33" spans="1:10" ht="15" customHeight="1" x14ac:dyDescent="0.35">
      <c r="A33" s="41"/>
      <c r="B33" s="17" t="s">
        <v>30</v>
      </c>
      <c r="C33" s="97"/>
      <c r="D33" s="97"/>
      <c r="E33" s="97"/>
      <c r="F33" s="99"/>
      <c r="G33" s="99"/>
      <c r="H33" s="99"/>
      <c r="I33" s="19"/>
      <c r="J33" s="41"/>
    </row>
    <row r="34" spans="1:10" s="41" customFormat="1" ht="15" customHeight="1" x14ac:dyDescent="0.35">
      <c r="A34" s="21"/>
      <c r="B34" s="22"/>
      <c r="C34" s="22"/>
      <c r="D34" s="22"/>
      <c r="E34" s="22"/>
      <c r="F34" s="20"/>
      <c r="G34" s="20"/>
      <c r="H34" s="20"/>
      <c r="I34" s="16"/>
      <c r="J34" s="21"/>
    </row>
    <row r="35" spans="1:10" ht="15" customHeight="1" x14ac:dyDescent="0.35">
      <c r="B35" s="7" t="s">
        <v>1</v>
      </c>
      <c r="C35" s="53">
        <v>25.9</v>
      </c>
      <c r="D35" s="53">
        <v>25.8</v>
      </c>
      <c r="E35" s="53">
        <v>25.9</v>
      </c>
      <c r="F35" s="12">
        <f>F8/'Tab.i Bev_Stadtteile'!F8*100</f>
        <v>25.74476024628397</v>
      </c>
      <c r="G35" s="12">
        <f>G8/'Tab.i Bev_Stadtteile'!G8*100</f>
        <v>25.449268202309639</v>
      </c>
      <c r="H35" s="12">
        <f>H8/'Tab.i Bev_Stadtteile'!H8*100</f>
        <v>25.375224525831886</v>
      </c>
      <c r="I35" s="9">
        <f>H35-C35</f>
        <v>-0.52477547416811277</v>
      </c>
    </row>
    <row r="36" spans="1:10" ht="15" customHeight="1" x14ac:dyDescent="0.35">
      <c r="B36" s="7" t="s">
        <v>2</v>
      </c>
      <c r="C36" s="52">
        <v>32</v>
      </c>
      <c r="D36" s="52">
        <v>31.9</v>
      </c>
      <c r="E36" s="52">
        <v>32</v>
      </c>
      <c r="F36" s="12">
        <f>F9/'Tab.i Bev_Stadtteile'!F9*100</f>
        <v>31.652661064425768</v>
      </c>
      <c r="G36" s="12">
        <f>G9/'Tab.i Bev_Stadtteile'!G9*100</f>
        <v>31.654316042459442</v>
      </c>
      <c r="H36" s="12">
        <f>H9/'Tab.i Bev_Stadtteile'!H9*100</f>
        <v>31.390315111245343</v>
      </c>
      <c r="I36" s="9">
        <f t="shared" ref="I36:I53" si="3">H36-C36</f>
        <v>-0.60968488875465709</v>
      </c>
    </row>
    <row r="37" spans="1:10" ht="15" customHeight="1" x14ac:dyDescent="0.35">
      <c r="B37" s="7" t="s">
        <v>3</v>
      </c>
      <c r="C37" s="52">
        <v>31.1</v>
      </c>
      <c r="D37" s="52">
        <v>30.5</v>
      </c>
      <c r="E37" s="52">
        <v>30</v>
      </c>
      <c r="F37" s="12">
        <f>F10/'Tab.i Bev_Stadtteile'!F10*100</f>
        <v>29.973474801061005</v>
      </c>
      <c r="G37" s="12">
        <f>G10/'Tab.i Bev_Stadtteile'!G10*100</f>
        <v>29.824662590840926</v>
      </c>
      <c r="H37" s="12">
        <f>H10/'Tab.i Bev_Stadtteile'!H10*100</f>
        <v>29.45811682749957</v>
      </c>
      <c r="I37" s="9">
        <f t="shared" si="3"/>
        <v>-1.6418831725004317</v>
      </c>
    </row>
    <row r="38" spans="1:10" ht="15" customHeight="1" x14ac:dyDescent="0.35">
      <c r="B38" s="7" t="s">
        <v>4</v>
      </c>
      <c r="C38" s="52">
        <v>26.9</v>
      </c>
      <c r="D38" s="52">
        <v>26.7</v>
      </c>
      <c r="E38" s="52">
        <v>26.6</v>
      </c>
      <c r="F38" s="12">
        <f>F11/'Tab.i Bev_Stadtteile'!F11*100</f>
        <v>26.104311970873361</v>
      </c>
      <c r="G38" s="12">
        <f>G11/'Tab.i Bev_Stadtteile'!G11*100</f>
        <v>26.033057851239672</v>
      </c>
      <c r="H38" s="12">
        <f>H11/'Tab.i Bev_Stadtteile'!H11*100</f>
        <v>25.973351790967296</v>
      </c>
      <c r="I38" s="9">
        <f t="shared" si="3"/>
        <v>-0.9266482090327024</v>
      </c>
    </row>
    <row r="39" spans="1:10" ht="15" customHeight="1" x14ac:dyDescent="0.35">
      <c r="B39" s="7" t="s">
        <v>5</v>
      </c>
      <c r="C39" s="52">
        <v>26</v>
      </c>
      <c r="D39" s="52">
        <v>26.5</v>
      </c>
      <c r="E39" s="52">
        <v>26.7</v>
      </c>
      <c r="F39" s="12">
        <f>F12/'Tab.i Bev_Stadtteile'!F12*100</f>
        <v>26.67366456729648</v>
      </c>
      <c r="G39" s="12">
        <f>G12/'Tab.i Bev_Stadtteile'!G12*100</f>
        <v>26.621833149747808</v>
      </c>
      <c r="H39" s="12">
        <f>H12/'Tab.i Bev_Stadtteile'!H12*100</f>
        <v>26.596966911764707</v>
      </c>
      <c r="I39" s="9">
        <f t="shared" si="3"/>
        <v>0.59696691176470651</v>
      </c>
    </row>
    <row r="40" spans="1:10" ht="15" customHeight="1" x14ac:dyDescent="0.35">
      <c r="B40" s="7" t="s">
        <v>6</v>
      </c>
      <c r="C40" s="52">
        <v>30.8</v>
      </c>
      <c r="D40" s="52">
        <v>30.8</v>
      </c>
      <c r="E40" s="52">
        <v>30.4</v>
      </c>
      <c r="F40" s="12">
        <f>F13/'Tab.i Bev_Stadtteile'!F13*100</f>
        <v>30.241877773007015</v>
      </c>
      <c r="G40" s="12">
        <f>G13/'Tab.i Bev_Stadtteile'!G13*100</f>
        <v>29.899247906910741</v>
      </c>
      <c r="H40" s="12">
        <f>H13/'Tab.i Bev_Stadtteile'!H13*100</f>
        <v>29.541284403669728</v>
      </c>
      <c r="I40" s="9">
        <f t="shared" si="3"/>
        <v>-1.2587155963302727</v>
      </c>
    </row>
    <row r="41" spans="1:10" ht="15" customHeight="1" x14ac:dyDescent="0.35">
      <c r="B41" s="7" t="s">
        <v>7</v>
      </c>
      <c r="C41" s="52">
        <v>34.1</v>
      </c>
      <c r="D41" s="52">
        <v>34.4</v>
      </c>
      <c r="E41" s="52">
        <v>34.5</v>
      </c>
      <c r="F41" s="12">
        <f>F14/'Tab.i Bev_Stadtteile'!F14*100</f>
        <v>34.043149341552251</v>
      </c>
      <c r="G41" s="12">
        <f>G14/'Tab.i Bev_Stadtteile'!G14*100</f>
        <v>33.666944676118987</v>
      </c>
      <c r="H41" s="12">
        <f>H14/'Tab.i Bev_Stadtteile'!H14*100</f>
        <v>33.598682404611587</v>
      </c>
      <c r="I41" s="9">
        <f t="shared" si="3"/>
        <v>-0.50131759538841436</v>
      </c>
    </row>
    <row r="42" spans="1:10" ht="15" customHeight="1" x14ac:dyDescent="0.35">
      <c r="B42" s="7" t="s">
        <v>8</v>
      </c>
      <c r="C42" s="52">
        <v>31</v>
      </c>
      <c r="D42" s="52">
        <v>30.9</v>
      </c>
      <c r="E42" s="52">
        <v>31.1</v>
      </c>
      <c r="F42" s="12">
        <f>F15/'Tab.i Bev_Stadtteile'!F15*100</f>
        <v>31.455597910489907</v>
      </c>
      <c r="G42" s="12">
        <f>G15/'Tab.i Bev_Stadtteile'!G15*100</f>
        <v>31.888633754305395</v>
      </c>
      <c r="H42" s="12">
        <f>H15/'Tab.i Bev_Stadtteile'!H15*100</f>
        <v>31.513327601031815</v>
      </c>
      <c r="I42" s="9">
        <f t="shared" si="3"/>
        <v>0.51332760103181485</v>
      </c>
    </row>
    <row r="43" spans="1:10" ht="15" customHeight="1" x14ac:dyDescent="0.35">
      <c r="B43" s="7" t="s">
        <v>9</v>
      </c>
      <c r="C43" s="52">
        <v>34.299999999999997</v>
      </c>
      <c r="D43" s="52">
        <v>33.700000000000003</v>
      </c>
      <c r="E43" s="52">
        <v>33.200000000000003</v>
      </c>
      <c r="F43" s="12">
        <f>F16/'Tab.i Bev_Stadtteile'!F16*100</f>
        <v>31.844660194174757</v>
      </c>
      <c r="G43" s="12">
        <f>G16/'Tab.i Bev_Stadtteile'!G16*100</f>
        <v>30.975143403441685</v>
      </c>
      <c r="H43" s="12">
        <f>H16/'Tab.i Bev_Stadtteile'!H16*100</f>
        <v>30.410447761194032</v>
      </c>
      <c r="I43" s="9">
        <f t="shared" si="3"/>
        <v>-3.8895522388059653</v>
      </c>
    </row>
    <row r="44" spans="1:10" ht="15" customHeight="1" x14ac:dyDescent="0.35">
      <c r="B44" s="7" t="s">
        <v>10</v>
      </c>
      <c r="C44" s="52">
        <v>32.299999999999997</v>
      </c>
      <c r="D44" s="52">
        <v>31.9</v>
      </c>
      <c r="E44" s="52">
        <v>32</v>
      </c>
      <c r="F44" s="12">
        <f>F17/'Tab.i Bev_Stadtteile'!F17*100</f>
        <v>32.370452039691287</v>
      </c>
      <c r="G44" s="12">
        <f>G17/'Tab.i Bev_Stadtteile'!G17*100</f>
        <v>31.628210709621246</v>
      </c>
      <c r="H44" s="12">
        <f>H17/'Tab.i Bev_Stadtteile'!H17*100</f>
        <v>31.192660550458719</v>
      </c>
      <c r="I44" s="9">
        <f t="shared" si="3"/>
        <v>-1.1073394495412785</v>
      </c>
    </row>
    <row r="45" spans="1:10" ht="15" customHeight="1" x14ac:dyDescent="0.35">
      <c r="B45" s="7" t="s">
        <v>11</v>
      </c>
      <c r="C45" s="52">
        <v>34.200000000000003</v>
      </c>
      <c r="D45" s="52">
        <v>34.299999999999997</v>
      </c>
      <c r="E45" s="52">
        <v>34</v>
      </c>
      <c r="F45" s="12">
        <f>F18/'Tab.i Bev_Stadtteile'!F18*100</f>
        <v>33.961328705999009</v>
      </c>
      <c r="G45" s="12">
        <f>G18/'Tab.i Bev_Stadtteile'!G18*100</f>
        <v>33.416087388282023</v>
      </c>
      <c r="H45" s="12">
        <f>H18/'Tab.i Bev_Stadtteile'!H18*100</f>
        <v>33.183856502242151</v>
      </c>
      <c r="I45" s="9">
        <f t="shared" si="3"/>
        <v>-1.0161434977578523</v>
      </c>
    </row>
    <row r="46" spans="1:10" ht="15" customHeight="1" x14ac:dyDescent="0.35">
      <c r="B46" s="7" t="s">
        <v>12</v>
      </c>
      <c r="C46" s="52">
        <v>30.4</v>
      </c>
      <c r="D46" s="52">
        <v>30.1</v>
      </c>
      <c r="E46" s="52">
        <v>29.4</v>
      </c>
      <c r="F46" s="12">
        <f>F19/'Tab.i Bev_Stadtteile'!F19*100</f>
        <v>29.035062300782382</v>
      </c>
      <c r="G46" s="12">
        <f>G19/'Tab.i Bev_Stadtteile'!G19*100</f>
        <v>28.101557991921521</v>
      </c>
      <c r="H46" s="12">
        <f>H19/'Tab.i Bev_Stadtteile'!H19*100</f>
        <v>28.185821849694559</v>
      </c>
      <c r="I46" s="9">
        <f t="shared" si="3"/>
        <v>-2.2141781503054396</v>
      </c>
    </row>
    <row r="47" spans="1:10" ht="15" customHeight="1" x14ac:dyDescent="0.35">
      <c r="B47" s="7" t="s">
        <v>24</v>
      </c>
      <c r="C47" s="52">
        <v>31.2</v>
      </c>
      <c r="D47" s="52">
        <v>31.1</v>
      </c>
      <c r="E47" s="52">
        <v>31.1</v>
      </c>
      <c r="F47" s="12">
        <f>F20/'Tab.i Bev_Stadtteile'!F20*100</f>
        <v>30.924841504137827</v>
      </c>
      <c r="G47" s="12">
        <f>G20/'Tab.i Bev_Stadtteile'!G20*100</f>
        <v>30.869227784245247</v>
      </c>
      <c r="H47" s="12">
        <f>H20/'Tab.i Bev_Stadtteile'!H20*100</f>
        <v>30.5495142815717</v>
      </c>
      <c r="I47" s="9">
        <f t="shared" si="3"/>
        <v>-0.65048571842829972</v>
      </c>
    </row>
    <row r="48" spans="1:10" ht="15" customHeight="1" x14ac:dyDescent="0.35">
      <c r="B48" s="7" t="s">
        <v>13</v>
      </c>
      <c r="C48" s="52">
        <v>30.7</v>
      </c>
      <c r="D48" s="52">
        <v>30.5</v>
      </c>
      <c r="E48" s="52">
        <v>30.7</v>
      </c>
      <c r="F48" s="12">
        <f>F21/'Tab.i Bev_Stadtteile'!F21*100</f>
        <v>30.342605156037994</v>
      </c>
      <c r="G48" s="12">
        <f>G21/'Tab.i Bev_Stadtteile'!G21*100</f>
        <v>29.929395557086274</v>
      </c>
      <c r="H48" s="12">
        <f>H21/'Tab.i Bev_Stadtteile'!H21*100</f>
        <v>29.443875810303648</v>
      </c>
      <c r="I48" s="9">
        <f t="shared" si="3"/>
        <v>-1.2561241896963509</v>
      </c>
    </row>
    <row r="49" spans="1:10" ht="15" customHeight="1" x14ac:dyDescent="0.35">
      <c r="B49" s="7" t="s">
        <v>14</v>
      </c>
      <c r="C49" s="52">
        <v>37</v>
      </c>
      <c r="D49" s="52">
        <v>35.9</v>
      </c>
      <c r="E49" s="52">
        <v>33.799999999999997</v>
      </c>
      <c r="F49" s="12">
        <f>F22/'Tab.i Bev_Stadtteile'!F22*100</f>
        <v>32.284100080710246</v>
      </c>
      <c r="G49" s="12">
        <f>G22/'Tab.i Bev_Stadtteile'!G22*100</f>
        <v>30.422535211267604</v>
      </c>
      <c r="H49" s="12">
        <f>H22/'Tab.i Bev_Stadtteile'!H22*100</f>
        <v>28.878088294856219</v>
      </c>
      <c r="I49" s="9">
        <f t="shared" si="3"/>
        <v>-8.1219117051437806</v>
      </c>
    </row>
    <row r="50" spans="1:10" ht="15" customHeight="1" x14ac:dyDescent="0.35">
      <c r="B50" s="7" t="s">
        <v>15</v>
      </c>
      <c r="C50" s="52">
        <v>31</v>
      </c>
      <c r="D50" s="52">
        <v>31.1</v>
      </c>
      <c r="E50" s="52">
        <v>31</v>
      </c>
      <c r="F50" s="12">
        <f>F23/'Tab.i Bev_Stadtteile'!F23*100</f>
        <v>30.845462991638279</v>
      </c>
      <c r="G50" s="12">
        <f>G23/'Tab.i Bev_Stadtteile'!G23*100</f>
        <v>30.978512907713711</v>
      </c>
      <c r="H50" s="12">
        <f>H23/'Tab.i Bev_Stadtteile'!H23*100</f>
        <v>30.223248652809854</v>
      </c>
      <c r="I50" s="9">
        <f t="shared" si="3"/>
        <v>-0.77675134719014594</v>
      </c>
    </row>
    <row r="51" spans="1:10" ht="15" customHeight="1" x14ac:dyDescent="0.35">
      <c r="B51" s="7" t="s">
        <v>16</v>
      </c>
      <c r="C51" s="52">
        <v>30.8</v>
      </c>
      <c r="D51" s="52">
        <v>30.7</v>
      </c>
      <c r="E51" s="52">
        <v>30.4</v>
      </c>
      <c r="F51" s="12">
        <f>F24/'Tab.i Bev_Stadtteile'!F24*100</f>
        <v>30.540498683599193</v>
      </c>
      <c r="G51" s="12">
        <f>G24/'Tab.i Bev_Stadtteile'!G24*100</f>
        <v>30.220996620965551</v>
      </c>
      <c r="H51" s="12">
        <f>H24/'Tab.i Bev_Stadtteile'!H24*100</f>
        <v>29.883040935672518</v>
      </c>
      <c r="I51" s="9">
        <f t="shared" si="3"/>
        <v>-0.91695906432748231</v>
      </c>
    </row>
    <row r="52" spans="1:10" ht="15" customHeight="1" x14ac:dyDescent="0.35">
      <c r="B52" s="7" t="s">
        <v>17</v>
      </c>
      <c r="C52" s="52">
        <v>32.200000000000003</v>
      </c>
      <c r="D52" s="52">
        <v>32.1</v>
      </c>
      <c r="E52" s="52">
        <v>32.299999999999997</v>
      </c>
      <c r="F52" s="12">
        <f>F25/'Tab.i Bev_Stadtteile'!F25*100</f>
        <v>32.20776306932914</v>
      </c>
      <c r="G52" s="12">
        <f>G25/'Tab.i Bev_Stadtteile'!G25*100</f>
        <v>31.971791255289141</v>
      </c>
      <c r="H52" s="12">
        <f>H25/'Tab.i Bev_Stadtteile'!H25*100</f>
        <v>31.343283582089555</v>
      </c>
      <c r="I52" s="9">
        <f t="shared" si="3"/>
        <v>-0.85671641791044806</v>
      </c>
    </row>
    <row r="53" spans="1:10" ht="15" customHeight="1" x14ac:dyDescent="0.35">
      <c r="A53" s="21"/>
      <c r="B53" s="22" t="s">
        <v>18</v>
      </c>
      <c r="C53" s="54">
        <v>33.799999999999997</v>
      </c>
      <c r="D53" s="54">
        <v>33.200000000000003</v>
      </c>
      <c r="E53" s="54">
        <v>32.5</v>
      </c>
      <c r="F53" s="20">
        <f>F26/'Tab.i Bev_Stadtteile'!F26*100</f>
        <v>32.090402633578123</v>
      </c>
      <c r="G53" s="20">
        <f>G26/'Tab.i Bev_Stadtteile'!G26*100</f>
        <v>31.630185797912958</v>
      </c>
      <c r="H53" s="20">
        <f>H26/'Tab.i Bev_Stadtteile'!H26*100</f>
        <v>30.984396803247492</v>
      </c>
      <c r="I53" s="16">
        <f t="shared" si="3"/>
        <v>-2.8156031967525053</v>
      </c>
      <c r="J53" s="21"/>
    </row>
    <row r="54" spans="1:10" ht="15" customHeight="1" x14ac:dyDescent="0.35">
      <c r="B54" s="26" t="s">
        <v>25</v>
      </c>
      <c r="C54" s="62"/>
      <c r="D54" s="62"/>
      <c r="E54" s="62"/>
      <c r="I54" s="13"/>
    </row>
    <row r="55" spans="1:10" ht="15" customHeight="1" x14ac:dyDescent="0.35">
      <c r="F55" s="13"/>
      <c r="G55" s="13"/>
      <c r="H55" s="13"/>
      <c r="I55" s="13"/>
    </row>
    <row r="56" spans="1:10" ht="15" customHeight="1" x14ac:dyDescent="0.35"/>
    <row r="57" spans="1:10" ht="15" customHeight="1" x14ac:dyDescent="0.35"/>
  </sheetData>
  <mergeCells count="25">
    <mergeCell ref="A2:B3"/>
    <mergeCell ref="A29:B30"/>
    <mergeCell ref="A1:J1"/>
    <mergeCell ref="F32:F33"/>
    <mergeCell ref="G32:G33"/>
    <mergeCell ref="H32:H33"/>
    <mergeCell ref="F29:F30"/>
    <mergeCell ref="G29:G30"/>
    <mergeCell ref="H29:H30"/>
    <mergeCell ref="I29:I30"/>
    <mergeCell ref="J29:J30"/>
    <mergeCell ref="F2:F3"/>
    <mergeCell ref="G2:G3"/>
    <mergeCell ref="H2:H3"/>
    <mergeCell ref="I2:I3"/>
    <mergeCell ref="J2:J3"/>
    <mergeCell ref="C32:C33"/>
    <mergeCell ref="D32:D33"/>
    <mergeCell ref="E32:E33"/>
    <mergeCell ref="C2:C3"/>
    <mergeCell ref="D2:D3"/>
    <mergeCell ref="E2:E3"/>
    <mergeCell ref="C29:C30"/>
    <mergeCell ref="D29:D30"/>
    <mergeCell ref="E29:E30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Normal="100" workbookViewId="0">
      <selection activeCell="I53" sqref="I53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0" s="29" customFormat="1" ht="18" customHeight="1" x14ac:dyDescent="0.4">
      <c r="A1" s="95" t="s">
        <v>33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3" customFormat="1" ht="14.25" customHeight="1" x14ac:dyDescent="0.35">
      <c r="A2" s="90" t="s">
        <v>28</v>
      </c>
      <c r="B2" s="90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</row>
    <row r="3" spans="1:10" s="3" customFormat="1" ht="14.25" customHeight="1" x14ac:dyDescent="0.35">
      <c r="A3" s="96"/>
      <c r="B3" s="96"/>
      <c r="C3" s="91"/>
      <c r="D3" s="91"/>
      <c r="E3" s="91"/>
      <c r="F3" s="96"/>
      <c r="G3" s="96"/>
      <c r="H3" s="96"/>
      <c r="I3" s="94"/>
      <c r="J3" s="94"/>
    </row>
    <row r="4" spans="1:10" s="1" customFormat="1" ht="15" customHeight="1" x14ac:dyDescent="0.4">
      <c r="B4" s="4" t="s">
        <v>0</v>
      </c>
      <c r="C4" s="56">
        <v>35275</v>
      </c>
      <c r="D4" s="56" t="s">
        <v>320</v>
      </c>
      <c r="E4" s="56" t="s">
        <v>321</v>
      </c>
      <c r="F4" s="23">
        <f>SUM(F8:F27)</f>
        <v>33729</v>
      </c>
      <c r="G4" s="23">
        <f t="shared" ref="G4:H4" si="0">SUM(G8:G27)</f>
        <v>33516</v>
      </c>
      <c r="H4" s="23">
        <f t="shared" si="0"/>
        <v>34018</v>
      </c>
      <c r="I4" s="5">
        <f>H4-C4</f>
        <v>-1257</v>
      </c>
      <c r="J4" s="6">
        <f>I4/C4*100</f>
        <v>-3.5634301913536497</v>
      </c>
    </row>
    <row r="5" spans="1:10" s="1" customFormat="1" ht="15" customHeight="1" x14ac:dyDescent="0.4">
      <c r="B5" s="7" t="s">
        <v>20</v>
      </c>
      <c r="C5" s="52">
        <v>-324</v>
      </c>
      <c r="D5" s="52">
        <v>-566</v>
      </c>
      <c r="E5" s="52">
        <v>-504</v>
      </c>
      <c r="F5" s="27">
        <v>-476</v>
      </c>
      <c r="G5" s="27">
        <f>G4-F4</f>
        <v>-213</v>
      </c>
      <c r="H5" s="27">
        <f>H4-G4</f>
        <v>502</v>
      </c>
      <c r="I5" s="8"/>
      <c r="J5" s="9"/>
    </row>
    <row r="6" spans="1:10" s="1" customFormat="1" ht="15" customHeight="1" x14ac:dyDescent="0.4">
      <c r="B6" s="17" t="s">
        <v>21</v>
      </c>
      <c r="C6" s="52">
        <v>-0.9</v>
      </c>
      <c r="D6" s="52">
        <v>-1.6</v>
      </c>
      <c r="E6" s="52">
        <v>-1.5</v>
      </c>
      <c r="F6" s="28">
        <v>-1.4</v>
      </c>
      <c r="G6" s="28">
        <f>G5/F4*100</f>
        <v>-0.63150404696255447</v>
      </c>
      <c r="H6" s="28">
        <f>H5/G4*100</f>
        <v>1.4977920992958587</v>
      </c>
      <c r="I6" s="18"/>
      <c r="J6" s="19"/>
    </row>
    <row r="7" spans="1:10" s="1" customFormat="1" ht="9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</row>
    <row r="8" spans="1:10" ht="15" customHeight="1" x14ac:dyDescent="0.35">
      <c r="B8" s="7" t="s">
        <v>1</v>
      </c>
      <c r="C8" s="53">
        <v>3502</v>
      </c>
      <c r="D8" s="53" t="s">
        <v>322</v>
      </c>
      <c r="E8" s="53" t="s">
        <v>323</v>
      </c>
      <c r="F8" s="24">
        <v>3326</v>
      </c>
      <c r="G8" s="24">
        <v>3329</v>
      </c>
      <c r="H8" s="24">
        <v>3356</v>
      </c>
      <c r="I8" s="8">
        <f>H8-C8</f>
        <v>-146</v>
      </c>
      <c r="J8" s="9">
        <f>I8/C8*100</f>
        <v>-4.1690462592804112</v>
      </c>
    </row>
    <row r="9" spans="1:10" ht="15" customHeight="1" x14ac:dyDescent="0.35">
      <c r="B9" s="7" t="s">
        <v>2</v>
      </c>
      <c r="C9" s="52">
        <v>1320</v>
      </c>
      <c r="D9" s="52" t="s">
        <v>324</v>
      </c>
      <c r="E9" s="52" t="s">
        <v>325</v>
      </c>
      <c r="F9" s="24">
        <v>1323</v>
      </c>
      <c r="G9" s="24">
        <v>1323</v>
      </c>
      <c r="H9" s="24">
        <v>1359</v>
      </c>
      <c r="I9" s="8">
        <f t="shared" ref="I9:I27" si="1">H9-C9</f>
        <v>39</v>
      </c>
      <c r="J9" s="9">
        <f t="shared" ref="J9:J26" si="2">I9/C9*100</f>
        <v>2.9545454545454546</v>
      </c>
    </row>
    <row r="10" spans="1:10" ht="15" customHeight="1" x14ac:dyDescent="0.35">
      <c r="B10" s="7" t="s">
        <v>3</v>
      </c>
      <c r="C10" s="52">
        <v>2746</v>
      </c>
      <c r="D10" s="52" t="s">
        <v>326</v>
      </c>
      <c r="E10" s="52" t="s">
        <v>327</v>
      </c>
      <c r="F10" s="24">
        <v>2659</v>
      </c>
      <c r="G10" s="24">
        <v>2648</v>
      </c>
      <c r="H10" s="24">
        <v>2707</v>
      </c>
      <c r="I10" s="8">
        <f t="shared" si="1"/>
        <v>-39</v>
      </c>
      <c r="J10" s="9">
        <f t="shared" si="2"/>
        <v>-1.4202476329206117</v>
      </c>
    </row>
    <row r="11" spans="1:10" ht="15" customHeight="1" x14ac:dyDescent="0.35">
      <c r="B11" s="7" t="s">
        <v>4</v>
      </c>
      <c r="C11" s="52">
        <v>3075</v>
      </c>
      <c r="D11" s="52" t="s">
        <v>328</v>
      </c>
      <c r="E11" s="52" t="s">
        <v>329</v>
      </c>
      <c r="F11" s="24">
        <v>2880</v>
      </c>
      <c r="G11" s="24">
        <v>2834</v>
      </c>
      <c r="H11" s="24">
        <v>2876</v>
      </c>
      <c r="I11" s="8">
        <f t="shared" si="1"/>
        <v>-199</v>
      </c>
      <c r="J11" s="9">
        <f t="shared" si="2"/>
        <v>-6.4715447154471546</v>
      </c>
    </row>
    <row r="12" spans="1:10" ht="15" customHeight="1" x14ac:dyDescent="0.35">
      <c r="B12" s="7" t="s">
        <v>5</v>
      </c>
      <c r="C12" s="52">
        <v>1900</v>
      </c>
      <c r="D12" s="52" t="s">
        <v>330</v>
      </c>
      <c r="E12" s="52" t="s">
        <v>331</v>
      </c>
      <c r="F12" s="24">
        <v>1798</v>
      </c>
      <c r="G12" s="24">
        <v>1787</v>
      </c>
      <c r="H12" s="24">
        <v>1815</v>
      </c>
      <c r="I12" s="8">
        <f t="shared" si="1"/>
        <v>-85</v>
      </c>
      <c r="J12" s="9">
        <f t="shared" si="2"/>
        <v>-4.4736842105263159</v>
      </c>
    </row>
    <row r="13" spans="1:10" ht="15" customHeight="1" x14ac:dyDescent="0.35">
      <c r="B13" s="7" t="s">
        <v>6</v>
      </c>
      <c r="C13" s="52">
        <v>1109</v>
      </c>
      <c r="D13" s="52" t="s">
        <v>332</v>
      </c>
      <c r="E13" s="52" t="s">
        <v>333</v>
      </c>
      <c r="F13" s="24">
        <v>1026</v>
      </c>
      <c r="G13" s="24">
        <v>1008</v>
      </c>
      <c r="H13" s="24">
        <v>1032</v>
      </c>
      <c r="I13" s="8">
        <f t="shared" si="1"/>
        <v>-77</v>
      </c>
      <c r="J13" s="9">
        <f t="shared" si="2"/>
        <v>-6.9431920649233554</v>
      </c>
    </row>
    <row r="14" spans="1:10" ht="15" customHeight="1" x14ac:dyDescent="0.35">
      <c r="B14" s="7" t="s">
        <v>7</v>
      </c>
      <c r="C14" s="52">
        <v>722</v>
      </c>
      <c r="D14" s="52">
        <v>702</v>
      </c>
      <c r="E14" s="52">
        <v>657</v>
      </c>
      <c r="F14" s="24">
        <v>637</v>
      </c>
      <c r="G14" s="24">
        <v>609</v>
      </c>
      <c r="H14" s="24">
        <v>626</v>
      </c>
      <c r="I14" s="8">
        <f t="shared" si="1"/>
        <v>-96</v>
      </c>
      <c r="J14" s="9">
        <f t="shared" si="2"/>
        <v>-13.29639889196676</v>
      </c>
    </row>
    <row r="15" spans="1:10" ht="15" customHeight="1" x14ac:dyDescent="0.35">
      <c r="B15" s="7" t="s">
        <v>8</v>
      </c>
      <c r="C15" s="52">
        <v>703</v>
      </c>
      <c r="D15" s="52">
        <v>712</v>
      </c>
      <c r="E15" s="52">
        <v>702</v>
      </c>
      <c r="F15" s="24">
        <v>699</v>
      </c>
      <c r="G15" s="24">
        <v>712</v>
      </c>
      <c r="H15" s="24">
        <v>758</v>
      </c>
      <c r="I15" s="8">
        <f t="shared" si="1"/>
        <v>55</v>
      </c>
      <c r="J15" s="9">
        <f t="shared" si="2"/>
        <v>7.8236130867709823</v>
      </c>
    </row>
    <row r="16" spans="1:10" ht="15" customHeight="1" x14ac:dyDescent="0.35">
      <c r="B16" s="7" t="s">
        <v>9</v>
      </c>
      <c r="C16" s="52">
        <v>85</v>
      </c>
      <c r="D16" s="52">
        <v>83</v>
      </c>
      <c r="E16" s="52">
        <v>85</v>
      </c>
      <c r="F16" s="24">
        <v>90</v>
      </c>
      <c r="G16" s="24">
        <v>100</v>
      </c>
      <c r="H16" s="24">
        <v>99</v>
      </c>
      <c r="I16" s="8">
        <f t="shared" si="1"/>
        <v>14</v>
      </c>
      <c r="J16" s="9">
        <f t="shared" si="2"/>
        <v>16.470588235294116</v>
      </c>
    </row>
    <row r="17" spans="1:10" ht="15" customHeight="1" x14ac:dyDescent="0.35">
      <c r="B17" s="7" t="s">
        <v>10</v>
      </c>
      <c r="C17" s="52">
        <v>940</v>
      </c>
      <c r="D17" s="52">
        <v>916</v>
      </c>
      <c r="E17" s="52">
        <v>878</v>
      </c>
      <c r="F17" s="24">
        <v>840</v>
      </c>
      <c r="G17" s="24">
        <v>841</v>
      </c>
      <c r="H17" s="24">
        <v>846</v>
      </c>
      <c r="I17" s="8">
        <f t="shared" si="1"/>
        <v>-94</v>
      </c>
      <c r="J17" s="9">
        <f t="shared" si="2"/>
        <v>-10</v>
      </c>
    </row>
    <row r="18" spans="1:10" ht="15" customHeight="1" x14ac:dyDescent="0.35">
      <c r="B18" s="7" t="s">
        <v>11</v>
      </c>
      <c r="C18" s="52">
        <v>784</v>
      </c>
      <c r="D18" s="52">
        <v>771</v>
      </c>
      <c r="E18" s="52">
        <v>772</v>
      </c>
      <c r="F18" s="24">
        <v>749</v>
      </c>
      <c r="G18" s="24">
        <v>731</v>
      </c>
      <c r="H18" s="24">
        <v>727</v>
      </c>
      <c r="I18" s="8">
        <f t="shared" si="1"/>
        <v>-57</v>
      </c>
      <c r="J18" s="9">
        <f t="shared" si="2"/>
        <v>-7.2704081632653059</v>
      </c>
    </row>
    <row r="19" spans="1:10" ht="15" customHeight="1" x14ac:dyDescent="0.35">
      <c r="B19" s="7" t="s">
        <v>12</v>
      </c>
      <c r="C19" s="52">
        <v>1161</v>
      </c>
      <c r="D19" s="52" t="s">
        <v>334</v>
      </c>
      <c r="E19" s="52" t="s">
        <v>335</v>
      </c>
      <c r="F19" s="24">
        <v>1126</v>
      </c>
      <c r="G19" s="24">
        <v>1145</v>
      </c>
      <c r="H19" s="24">
        <v>1180</v>
      </c>
      <c r="I19" s="8">
        <f t="shared" si="1"/>
        <v>19</v>
      </c>
      <c r="J19" s="9">
        <f t="shared" si="2"/>
        <v>1.6365202411714039</v>
      </c>
    </row>
    <row r="20" spans="1:10" ht="15" customHeight="1" x14ac:dyDescent="0.35">
      <c r="B20" s="7" t="s">
        <v>24</v>
      </c>
      <c r="C20" s="52">
        <v>4013</v>
      </c>
      <c r="D20" s="52" t="s">
        <v>336</v>
      </c>
      <c r="E20" s="52" t="s">
        <v>337</v>
      </c>
      <c r="F20" s="24">
        <v>3788</v>
      </c>
      <c r="G20" s="24">
        <v>3738</v>
      </c>
      <c r="H20" s="24">
        <v>3747</v>
      </c>
      <c r="I20" s="8">
        <f t="shared" si="1"/>
        <v>-266</v>
      </c>
      <c r="J20" s="9">
        <f t="shared" si="2"/>
        <v>-6.6284575130824823</v>
      </c>
    </row>
    <row r="21" spans="1:10" ht="15" customHeight="1" x14ac:dyDescent="0.35">
      <c r="B21" s="7" t="s">
        <v>13</v>
      </c>
      <c r="C21" s="52">
        <v>944</v>
      </c>
      <c r="D21" s="52">
        <v>912</v>
      </c>
      <c r="E21" s="52">
        <v>923</v>
      </c>
      <c r="F21" s="24">
        <v>924</v>
      </c>
      <c r="G21" s="24">
        <v>913</v>
      </c>
      <c r="H21" s="24">
        <v>913</v>
      </c>
      <c r="I21" s="8">
        <f t="shared" si="1"/>
        <v>-31</v>
      </c>
      <c r="J21" s="9">
        <f t="shared" si="2"/>
        <v>-3.2838983050847461</v>
      </c>
    </row>
    <row r="22" spans="1:10" ht="15" customHeight="1" x14ac:dyDescent="0.35">
      <c r="B22" s="7" t="s">
        <v>14</v>
      </c>
      <c r="C22" s="52">
        <v>475</v>
      </c>
      <c r="D22" s="52">
        <v>501</v>
      </c>
      <c r="E22" s="52">
        <v>522</v>
      </c>
      <c r="F22" s="24">
        <v>544</v>
      </c>
      <c r="G22" s="24">
        <v>553</v>
      </c>
      <c r="H22" s="24">
        <v>583</v>
      </c>
      <c r="I22" s="8">
        <f t="shared" si="1"/>
        <v>108</v>
      </c>
      <c r="J22" s="9">
        <f t="shared" si="2"/>
        <v>22.736842105263158</v>
      </c>
    </row>
    <row r="23" spans="1:10" ht="15" customHeight="1" x14ac:dyDescent="0.35">
      <c r="B23" s="7" t="s">
        <v>15</v>
      </c>
      <c r="C23" s="52">
        <v>1806</v>
      </c>
      <c r="D23" s="52" t="s">
        <v>338</v>
      </c>
      <c r="E23" s="52" t="s">
        <v>339</v>
      </c>
      <c r="F23" s="24">
        <v>1726</v>
      </c>
      <c r="G23" s="24">
        <v>1705</v>
      </c>
      <c r="H23" s="24">
        <v>1741</v>
      </c>
      <c r="I23" s="8">
        <f t="shared" si="1"/>
        <v>-65</v>
      </c>
      <c r="J23" s="9">
        <f t="shared" si="2"/>
        <v>-3.599114064230343</v>
      </c>
    </row>
    <row r="24" spans="1:10" ht="15" customHeight="1" x14ac:dyDescent="0.35">
      <c r="B24" s="7" t="s">
        <v>16</v>
      </c>
      <c r="C24" s="52">
        <v>4570</v>
      </c>
      <c r="D24" s="52" t="s">
        <v>340</v>
      </c>
      <c r="E24" s="52" t="s">
        <v>341</v>
      </c>
      <c r="F24" s="24">
        <v>4281</v>
      </c>
      <c r="G24" s="24">
        <v>4194</v>
      </c>
      <c r="H24" s="24">
        <v>4183</v>
      </c>
      <c r="I24" s="8">
        <f t="shared" si="1"/>
        <v>-387</v>
      </c>
      <c r="J24" s="9">
        <f t="shared" si="2"/>
        <v>-8.4682713347921226</v>
      </c>
    </row>
    <row r="25" spans="1:10" ht="15" customHeight="1" x14ac:dyDescent="0.35">
      <c r="B25" s="7" t="s">
        <v>17</v>
      </c>
      <c r="C25" s="52">
        <v>2702</v>
      </c>
      <c r="D25" s="52" t="s">
        <v>342</v>
      </c>
      <c r="E25" s="52" t="s">
        <v>343</v>
      </c>
      <c r="F25" s="24">
        <v>2515</v>
      </c>
      <c r="G25" s="24">
        <v>2528</v>
      </c>
      <c r="H25" s="24">
        <v>2579</v>
      </c>
      <c r="I25" s="8">
        <f t="shared" si="1"/>
        <v>-123</v>
      </c>
      <c r="J25" s="9">
        <f t="shared" si="2"/>
        <v>-4.5521835677276092</v>
      </c>
    </row>
    <row r="26" spans="1:10" ht="15" customHeight="1" x14ac:dyDescent="0.35">
      <c r="B26" s="7" t="s">
        <v>18</v>
      </c>
      <c r="C26" s="52">
        <v>2718</v>
      </c>
      <c r="D26" s="52" t="s">
        <v>344</v>
      </c>
      <c r="E26" s="52" t="s">
        <v>345</v>
      </c>
      <c r="F26" s="24">
        <v>2792</v>
      </c>
      <c r="G26" s="24">
        <v>2815</v>
      </c>
      <c r="H26" s="24">
        <v>2891</v>
      </c>
      <c r="I26" s="8">
        <f t="shared" si="1"/>
        <v>173</v>
      </c>
      <c r="J26" s="9">
        <f t="shared" si="2"/>
        <v>6.3649742457689475</v>
      </c>
    </row>
    <row r="27" spans="1:10" ht="15" customHeight="1" x14ac:dyDescent="0.35">
      <c r="B27" s="10" t="s">
        <v>19</v>
      </c>
      <c r="C27" s="52"/>
      <c r="D27" s="52">
        <v>32</v>
      </c>
      <c r="E27" s="52">
        <v>6</v>
      </c>
      <c r="F27" s="24">
        <v>6</v>
      </c>
      <c r="G27" s="24">
        <v>3</v>
      </c>
      <c r="H27" s="25">
        <v>0</v>
      </c>
      <c r="I27" s="8">
        <f t="shared" si="1"/>
        <v>0</v>
      </c>
      <c r="J27" s="9"/>
    </row>
    <row r="28" spans="1:10" ht="6" customHeight="1" x14ac:dyDescent="0.35"/>
    <row r="29" spans="1:10" s="1" customFormat="1" ht="21" customHeight="1" x14ac:dyDescent="0.4">
      <c r="A29" s="92" t="s">
        <v>22</v>
      </c>
      <c r="B29" s="92"/>
      <c r="C29" s="92">
        <v>2017</v>
      </c>
      <c r="D29" s="92">
        <v>2018</v>
      </c>
      <c r="E29" s="92">
        <v>2019</v>
      </c>
      <c r="F29" s="90">
        <v>2020</v>
      </c>
      <c r="G29" s="90">
        <v>2021</v>
      </c>
      <c r="H29" s="90">
        <v>2022</v>
      </c>
      <c r="I29" s="92" t="s">
        <v>193</v>
      </c>
      <c r="J29" s="92"/>
    </row>
    <row r="30" spans="1:10" s="1" customFormat="1" ht="21" customHeight="1" x14ac:dyDescent="0.4">
      <c r="A30" s="94"/>
      <c r="B30" s="94"/>
      <c r="C30" s="93"/>
      <c r="D30" s="93"/>
      <c r="E30" s="93"/>
      <c r="F30" s="96"/>
      <c r="G30" s="96"/>
      <c r="H30" s="96"/>
      <c r="I30" s="94"/>
      <c r="J30" s="94"/>
    </row>
    <row r="31" spans="1:10" s="1" customFormat="1" ht="15" customHeight="1" x14ac:dyDescent="0.4">
      <c r="B31" s="4" t="s">
        <v>0</v>
      </c>
      <c r="C31" s="56">
        <v>15.1</v>
      </c>
      <c r="D31" s="56">
        <v>14.8</v>
      </c>
      <c r="E31" s="56">
        <v>14.6</v>
      </c>
      <c r="F31" s="31">
        <f>F4/'Tab.i Bev_Stadtteile'!F4*100</f>
        <v>14.37803458844693</v>
      </c>
      <c r="G31" s="31">
        <f>G4/'Tab.i Bev_Stadtteile'!G4*100</f>
        <v>14.290648144594959</v>
      </c>
      <c r="H31" s="31">
        <f>H4/'Tab.i Bev_Stadtteile'!H4*100</f>
        <v>14.426265659058718</v>
      </c>
      <c r="I31" s="6">
        <f>H31-C31</f>
        <v>-0.67373434094128193</v>
      </c>
    </row>
    <row r="32" spans="1:10" ht="15" customHeight="1" x14ac:dyDescent="0.35">
      <c r="A32" s="41"/>
      <c r="B32" s="17" t="s">
        <v>29</v>
      </c>
      <c r="C32" s="97">
        <v>-0.1</v>
      </c>
      <c r="D32" s="97">
        <v>-0.3</v>
      </c>
      <c r="E32" s="97">
        <v>-0.2</v>
      </c>
      <c r="F32" s="99">
        <v>-0.2</v>
      </c>
      <c r="G32" s="99">
        <v>-0.1</v>
      </c>
      <c r="H32" s="99">
        <v>0.1</v>
      </c>
      <c r="I32" s="19"/>
      <c r="J32" s="41"/>
    </row>
    <row r="33" spans="1:10" ht="15" customHeight="1" x14ac:dyDescent="0.35">
      <c r="A33" s="41"/>
      <c r="B33" s="17" t="s">
        <v>30</v>
      </c>
      <c r="C33" s="97"/>
      <c r="D33" s="97"/>
      <c r="E33" s="97"/>
      <c r="F33" s="99"/>
      <c r="G33" s="99"/>
      <c r="H33" s="99"/>
      <c r="I33" s="19"/>
      <c r="J33" s="41"/>
    </row>
    <row r="34" spans="1:10" s="41" customFormat="1" ht="15" customHeight="1" x14ac:dyDescent="0.35">
      <c r="A34" s="21"/>
      <c r="B34" s="22"/>
      <c r="C34" s="17"/>
      <c r="D34" s="17"/>
      <c r="E34" s="17"/>
      <c r="F34" s="20"/>
      <c r="G34" s="20"/>
      <c r="H34" s="20"/>
      <c r="I34" s="16"/>
      <c r="J34" s="21"/>
    </row>
    <row r="35" spans="1:10" ht="15" customHeight="1" x14ac:dyDescent="0.35">
      <c r="B35" s="7" t="s">
        <v>1</v>
      </c>
      <c r="C35" s="53">
        <v>11.2</v>
      </c>
      <c r="D35" s="53">
        <v>10.9</v>
      </c>
      <c r="E35" s="53">
        <v>10.5</v>
      </c>
      <c r="F35" s="12">
        <f>F8/'Tab.i Bev_Stadtteile'!F8*100</f>
        <v>10.342683002674296</v>
      </c>
      <c r="G35" s="12">
        <f>G8/'Tab.i Bev_Stadtteile'!G8*100</f>
        <v>10.279132958685851</v>
      </c>
      <c r="H35" s="12">
        <f>H8/'Tab.i Bev_Stadtteile'!H8*100</f>
        <v>10.217067007641489</v>
      </c>
      <c r="I35" s="9">
        <f>H35-C35</f>
        <v>-0.98293299235850995</v>
      </c>
    </row>
    <row r="36" spans="1:10" ht="15" customHeight="1" x14ac:dyDescent="0.35">
      <c r="B36" s="7" t="s">
        <v>2</v>
      </c>
      <c r="C36" s="52">
        <v>13.2</v>
      </c>
      <c r="D36" s="52">
        <v>13.2</v>
      </c>
      <c r="E36" s="52">
        <v>13.1</v>
      </c>
      <c r="F36" s="12">
        <f>F9/'Tab.i Bev_Stadtteile'!F9*100</f>
        <v>13.23529411764706</v>
      </c>
      <c r="G36" s="12">
        <f>G9/'Tab.i Bev_Stadtteile'!G9*100</f>
        <v>13.248547967154014</v>
      </c>
      <c r="H36" s="12">
        <f>H9/'Tab.i Bev_Stadtteile'!H9*100</f>
        <v>13.681667170039264</v>
      </c>
      <c r="I36" s="9">
        <f t="shared" ref="I36:I53" si="3">H36-C36</f>
        <v>0.48166717003926429</v>
      </c>
    </row>
    <row r="37" spans="1:10" ht="15" customHeight="1" x14ac:dyDescent="0.35">
      <c r="B37" s="7" t="s">
        <v>3</v>
      </c>
      <c r="C37" s="52">
        <v>16.100000000000001</v>
      </c>
      <c r="D37" s="52">
        <v>15.7</v>
      </c>
      <c r="E37" s="52">
        <v>15.6</v>
      </c>
      <c r="F37" s="12">
        <f>F10/'Tab.i Bev_Stadtteile'!F10*100</f>
        <v>15.332718256256486</v>
      </c>
      <c r="G37" s="12">
        <f>G10/'Tab.i Bev_Stadtteile'!G10*100</f>
        <v>15.272811166224479</v>
      </c>
      <c r="H37" s="12">
        <f>H10/'Tab.i Bev_Stadtteile'!H10*100</f>
        <v>15.457089019585451</v>
      </c>
      <c r="I37" s="9">
        <f t="shared" si="3"/>
        <v>-0.64291098041455008</v>
      </c>
    </row>
    <row r="38" spans="1:10" ht="15" customHeight="1" x14ac:dyDescent="0.35">
      <c r="B38" s="7" t="s">
        <v>4</v>
      </c>
      <c r="C38" s="52">
        <v>13.8</v>
      </c>
      <c r="D38" s="52">
        <v>13.4</v>
      </c>
      <c r="E38" s="52">
        <v>13</v>
      </c>
      <c r="F38" s="12">
        <f>F11/'Tab.i Bev_Stadtteile'!F11*100</f>
        <v>12.633241215949468</v>
      </c>
      <c r="G38" s="12">
        <f>G11/'Tab.i Bev_Stadtteile'!G11*100</f>
        <v>12.45823808686478</v>
      </c>
      <c r="H38" s="12">
        <f>H11/'Tab.i Bev_Stadtteile'!H11*100</f>
        <v>12.441598892541963</v>
      </c>
      <c r="I38" s="9">
        <f t="shared" si="3"/>
        <v>-1.3584011074580378</v>
      </c>
    </row>
    <row r="39" spans="1:10" ht="15" customHeight="1" x14ac:dyDescent="0.35">
      <c r="B39" s="7" t="s">
        <v>5</v>
      </c>
      <c r="C39" s="52">
        <v>11.2</v>
      </c>
      <c r="D39" s="52">
        <v>10.8</v>
      </c>
      <c r="E39" s="52">
        <v>10.6</v>
      </c>
      <c r="F39" s="12">
        <f>F12/'Tab.i Bev_Stadtteile'!F12*100</f>
        <v>10.485187777000233</v>
      </c>
      <c r="G39" s="12">
        <f>G12/'Tab.i Bev_Stadtteile'!G12*100</f>
        <v>10.360020870775118</v>
      </c>
      <c r="H39" s="12">
        <f>H12/'Tab.i Bev_Stadtteile'!H12*100</f>
        <v>10.426240808823529</v>
      </c>
      <c r="I39" s="9">
        <f t="shared" si="3"/>
        <v>-0.7737591911764703</v>
      </c>
    </row>
    <row r="40" spans="1:10" ht="15" customHeight="1" x14ac:dyDescent="0.35">
      <c r="B40" s="7" t="s">
        <v>6</v>
      </c>
      <c r="C40" s="52">
        <v>16</v>
      </c>
      <c r="D40" s="52">
        <v>15.4</v>
      </c>
      <c r="E40" s="52">
        <v>14.8</v>
      </c>
      <c r="F40" s="12">
        <f>F13/'Tab.i Bev_Stadtteile'!F13*100</f>
        <v>14.684413911550021</v>
      </c>
      <c r="G40" s="12">
        <f>G13/'Tab.i Bev_Stadtteile'!G13*100</f>
        <v>14.303959131545337</v>
      </c>
      <c r="H40" s="12">
        <f>H13/'Tab.i Bev_Stadtteile'!H13*100</f>
        <v>14.565984474241356</v>
      </c>
      <c r="I40" s="9">
        <f t="shared" si="3"/>
        <v>-1.4340155257586442</v>
      </c>
    </row>
    <row r="41" spans="1:10" ht="15" customHeight="1" x14ac:dyDescent="0.35">
      <c r="B41" s="7" t="s">
        <v>7</v>
      </c>
      <c r="C41" s="52">
        <v>20.9</v>
      </c>
      <c r="D41" s="52">
        <v>20.100000000000001</v>
      </c>
      <c r="E41" s="52">
        <v>18.5</v>
      </c>
      <c r="F41" s="12">
        <f>F14/'Tab.i Bev_Stadtteile'!F14*100</f>
        <v>17.848136732978425</v>
      </c>
      <c r="G41" s="12">
        <f>G14/'Tab.i Bev_Stadtteile'!G14*100</f>
        <v>16.930775646371977</v>
      </c>
      <c r="H41" s="12">
        <f>H14/'Tab.i Bev_Stadtteile'!H14*100</f>
        <v>17.183639857260498</v>
      </c>
      <c r="I41" s="9">
        <f t="shared" si="3"/>
        <v>-3.7163601427395001</v>
      </c>
    </row>
    <row r="42" spans="1:10" ht="15" customHeight="1" x14ac:dyDescent="0.35">
      <c r="B42" s="7" t="s">
        <v>8</v>
      </c>
      <c r="C42" s="52">
        <v>9.6999999999999993</v>
      </c>
      <c r="D42" s="52">
        <v>9.9</v>
      </c>
      <c r="E42" s="52">
        <v>9.8000000000000007</v>
      </c>
      <c r="F42" s="12">
        <f>F15/'Tab.i Bev_Stadtteile'!F15*100</f>
        <v>9.8686997035154604</v>
      </c>
      <c r="G42" s="12">
        <f>G15/'Tab.i Bev_Stadtteile'!G15*100</f>
        <v>10.218140068886337</v>
      </c>
      <c r="H42" s="12">
        <f>H15/'Tab.i Bev_Stadtteile'!H15*100</f>
        <v>10.862711378618515</v>
      </c>
      <c r="I42" s="9">
        <f t="shared" si="3"/>
        <v>1.1627113786185159</v>
      </c>
    </row>
    <row r="43" spans="1:10" ht="15" customHeight="1" x14ac:dyDescent="0.35">
      <c r="B43" s="7" t="s">
        <v>9</v>
      </c>
      <c r="C43" s="52">
        <v>16.8</v>
      </c>
      <c r="D43" s="52">
        <v>16.7</v>
      </c>
      <c r="E43" s="52">
        <v>17</v>
      </c>
      <c r="F43" s="12">
        <f>F16/'Tab.i Bev_Stadtteile'!F16*100</f>
        <v>17.475728155339805</v>
      </c>
      <c r="G43" s="12">
        <f>G16/'Tab.i Bev_Stadtteile'!G16*100</f>
        <v>19.120458891013385</v>
      </c>
      <c r="H43" s="12">
        <f>H16/'Tab.i Bev_Stadtteile'!H16*100</f>
        <v>18.470149253731343</v>
      </c>
      <c r="I43" s="9">
        <f t="shared" si="3"/>
        <v>1.670149253731342</v>
      </c>
    </row>
    <row r="44" spans="1:10" ht="15" customHeight="1" x14ac:dyDescent="0.35">
      <c r="B44" s="7" t="s">
        <v>10</v>
      </c>
      <c r="C44" s="52">
        <v>20.5</v>
      </c>
      <c r="D44" s="52">
        <v>20.100000000000001</v>
      </c>
      <c r="E44" s="52">
        <v>19.100000000000001</v>
      </c>
      <c r="F44" s="12">
        <f>F17/'Tab.i Bev_Stadtteile'!F17*100</f>
        <v>18.522601984564499</v>
      </c>
      <c r="G44" s="12">
        <f>G17/'Tab.i Bev_Stadtteile'!G17*100</f>
        <v>18.306486721811059</v>
      </c>
      <c r="H44" s="12">
        <f>H17/'Tab.i Bev_Stadtteile'!H17*100</f>
        <v>18.479685452162517</v>
      </c>
      <c r="I44" s="9">
        <f t="shared" si="3"/>
        <v>-2.0203145478374829</v>
      </c>
    </row>
    <row r="45" spans="1:10" ht="15" customHeight="1" x14ac:dyDescent="0.35">
      <c r="B45" s="7" t="s">
        <v>11</v>
      </c>
      <c r="C45" s="52">
        <v>19.7</v>
      </c>
      <c r="D45" s="52">
        <v>19.100000000000001</v>
      </c>
      <c r="E45" s="52">
        <v>19.2</v>
      </c>
      <c r="F45" s="12">
        <f>F18/'Tab.i Bev_Stadtteile'!F18*100</f>
        <v>18.567178978681209</v>
      </c>
      <c r="G45" s="12">
        <f>G18/'Tab.i Bev_Stadtteile'!G18*100</f>
        <v>18.147964250248265</v>
      </c>
      <c r="H45" s="12">
        <f>H18/'Tab.i Bev_Stadtteile'!H18*100</f>
        <v>18.111609367214747</v>
      </c>
      <c r="I45" s="9">
        <f t="shared" si="3"/>
        <v>-1.5883906327852522</v>
      </c>
    </row>
    <row r="46" spans="1:10" ht="15" customHeight="1" x14ac:dyDescent="0.35">
      <c r="B46" s="7" t="s">
        <v>12</v>
      </c>
      <c r="C46" s="52">
        <v>16.8</v>
      </c>
      <c r="D46" s="52">
        <v>16.5</v>
      </c>
      <c r="E46" s="52">
        <v>16.3</v>
      </c>
      <c r="F46" s="12">
        <f>F19/'Tab.i Bev_Stadtteile'!F19*100</f>
        <v>16.314111851637207</v>
      </c>
      <c r="G46" s="12">
        <f>G19/'Tab.i Bev_Stadtteile'!G19*100</f>
        <v>16.517599538372764</v>
      </c>
      <c r="H46" s="12">
        <f>H19/'Tab.i Bev_Stadtteile'!H19*100</f>
        <v>16.763744850120759</v>
      </c>
      <c r="I46" s="9">
        <f t="shared" si="3"/>
        <v>-3.6255149879242055E-2</v>
      </c>
    </row>
    <row r="47" spans="1:10" ht="15" customHeight="1" x14ac:dyDescent="0.35">
      <c r="B47" s="7" t="s">
        <v>24</v>
      </c>
      <c r="C47" s="52">
        <v>19.399999999999999</v>
      </c>
      <c r="D47" s="52">
        <v>19.100000000000001</v>
      </c>
      <c r="E47" s="52">
        <v>18.8</v>
      </c>
      <c r="F47" s="12">
        <f>F20/'Tab.i Bev_Stadtteile'!F20*100</f>
        <v>18.332284760199393</v>
      </c>
      <c r="G47" s="12">
        <f>G20/'Tab.i Bev_Stadtteile'!G20*100</f>
        <v>18.131548311990684</v>
      </c>
      <c r="H47" s="12">
        <f>H20/'Tab.i Bev_Stadtteile'!H20*100</f>
        <v>18.109322894011889</v>
      </c>
      <c r="I47" s="9">
        <f t="shared" si="3"/>
        <v>-1.2906771059881095</v>
      </c>
    </row>
    <row r="48" spans="1:10" ht="15" customHeight="1" x14ac:dyDescent="0.35">
      <c r="B48" s="7" t="s">
        <v>13</v>
      </c>
      <c r="C48" s="52">
        <v>15.6</v>
      </c>
      <c r="D48" s="52">
        <v>15.3</v>
      </c>
      <c r="E48" s="52">
        <v>15.6</v>
      </c>
      <c r="F48" s="12">
        <f>F21/'Tab.i Bev_Stadtteile'!F21*100</f>
        <v>15.671641791044777</v>
      </c>
      <c r="G48" s="12">
        <f>G21/'Tab.i Bev_Stadtteile'!G21*100</f>
        <v>15.722403995178233</v>
      </c>
      <c r="H48" s="12">
        <f>H21/'Tab.i Bev_Stadtteile'!H21*100</f>
        <v>15.574889116342543</v>
      </c>
      <c r="I48" s="9">
        <f t="shared" si="3"/>
        <v>-2.5110883657456284E-2</v>
      </c>
    </row>
    <row r="49" spans="1:10" ht="15" customHeight="1" x14ac:dyDescent="0.35">
      <c r="B49" s="7" t="s">
        <v>14</v>
      </c>
      <c r="C49" s="52">
        <v>19</v>
      </c>
      <c r="D49" s="52">
        <v>20.100000000000001</v>
      </c>
      <c r="E49" s="52">
        <v>20.9</v>
      </c>
      <c r="F49" s="12">
        <f>F22/'Tab.i Bev_Stadtteile'!F22*100</f>
        <v>21.953188054882968</v>
      </c>
      <c r="G49" s="12">
        <f>G22/'Tab.i Bev_Stadtteile'!G22*100</f>
        <v>22.253521126760564</v>
      </c>
      <c r="H49" s="12">
        <f>H22/'Tab.i Bev_Stadtteile'!H22*100</f>
        <v>23.612798703928718</v>
      </c>
      <c r="I49" s="9">
        <f t="shared" si="3"/>
        <v>4.6127987039287177</v>
      </c>
    </row>
    <row r="50" spans="1:10" ht="15" customHeight="1" x14ac:dyDescent="0.35">
      <c r="B50" s="7" t="s">
        <v>15</v>
      </c>
      <c r="C50" s="52">
        <v>14.2</v>
      </c>
      <c r="D50" s="52">
        <v>13.7</v>
      </c>
      <c r="E50" s="52">
        <v>13.4</v>
      </c>
      <c r="F50" s="12">
        <f>F23/'Tab.i Bev_Stadtteile'!F23*100</f>
        <v>13.363270362341281</v>
      </c>
      <c r="G50" s="12">
        <f>G23/'Tab.i Bev_Stadtteile'!G23*100</f>
        <v>13.178234657597773</v>
      </c>
      <c r="H50" s="12">
        <f>H23/'Tab.i Bev_Stadtteile'!H23*100</f>
        <v>13.402617397998458</v>
      </c>
      <c r="I50" s="9">
        <f t="shared" si="3"/>
        <v>-0.79738260200154087</v>
      </c>
    </row>
    <row r="51" spans="1:10" ht="15" customHeight="1" x14ac:dyDescent="0.35">
      <c r="B51" s="7" t="s">
        <v>16</v>
      </c>
      <c r="C51" s="52">
        <v>17.5</v>
      </c>
      <c r="D51" s="52">
        <v>17.100000000000001</v>
      </c>
      <c r="E51" s="52">
        <v>16.899999999999999</v>
      </c>
      <c r="F51" s="12">
        <f>F24/'Tab.i Bev_Stadtteile'!F24*100</f>
        <v>16.575034845903673</v>
      </c>
      <c r="G51" s="12">
        <f>G24/'Tab.i Bev_Stadtteile'!G24*100</f>
        <v>16.28927642055385</v>
      </c>
      <c r="H51" s="12">
        <f>H24/'Tab.i Bev_Stadtteile'!H24*100</f>
        <v>16.307992202729043</v>
      </c>
      <c r="I51" s="9">
        <f t="shared" si="3"/>
        <v>-1.1920077972709571</v>
      </c>
    </row>
    <row r="52" spans="1:10" ht="15" customHeight="1" x14ac:dyDescent="0.35">
      <c r="B52" s="7" t="s">
        <v>17</v>
      </c>
      <c r="C52" s="52">
        <v>14.8</v>
      </c>
      <c r="D52" s="52">
        <v>14.6</v>
      </c>
      <c r="E52" s="52">
        <v>14.4</v>
      </c>
      <c r="F52" s="12">
        <f>F25/'Tab.i Bev_Stadtteile'!F25*100</f>
        <v>14.107022660982723</v>
      </c>
      <c r="G52" s="12">
        <f>G25/'Tab.i Bev_Stadtteile'!G25*100</f>
        <v>14.262341325811001</v>
      </c>
      <c r="H52" s="12">
        <f>H25/'Tab.i Bev_Stadtteile'!H25*100</f>
        <v>14.580506558118497</v>
      </c>
      <c r="I52" s="9">
        <f t="shared" si="3"/>
        <v>-0.21949344188150377</v>
      </c>
    </row>
    <row r="53" spans="1:10" ht="15" customHeight="1" x14ac:dyDescent="0.35">
      <c r="A53" s="21"/>
      <c r="B53" s="22" t="s">
        <v>18</v>
      </c>
      <c r="C53" s="54">
        <v>17.100000000000001</v>
      </c>
      <c r="D53" s="54">
        <v>17.3</v>
      </c>
      <c r="E53" s="54">
        <v>17.5</v>
      </c>
      <c r="F53" s="20">
        <f>F26/'Tab.i Bev_Stadtteile'!F26*100</f>
        <v>17.675360850848314</v>
      </c>
      <c r="G53" s="20">
        <f>G26/'Tab.i Bev_Stadtteile'!G26*100</f>
        <v>17.911682361924154</v>
      </c>
      <c r="H53" s="20">
        <f>H26/'Tab.i Bev_Stadtteile'!H26*100</f>
        <v>18.336927565647596</v>
      </c>
      <c r="I53" s="16">
        <f t="shared" si="3"/>
        <v>1.2369275656475942</v>
      </c>
      <c r="J53" s="21"/>
    </row>
    <row r="54" spans="1:10" ht="15" customHeight="1" x14ac:dyDescent="0.35">
      <c r="B54" s="26" t="s">
        <v>25</v>
      </c>
      <c r="C54" s="62"/>
      <c r="D54" s="62"/>
      <c r="E54" s="62"/>
      <c r="I54" s="13"/>
    </row>
    <row r="55" spans="1:10" ht="15" customHeight="1" x14ac:dyDescent="0.35">
      <c r="F55" s="13"/>
      <c r="G55" s="13"/>
      <c r="H55" s="13"/>
      <c r="I55" s="13"/>
    </row>
    <row r="56" spans="1:10" ht="15" customHeight="1" x14ac:dyDescent="0.35"/>
    <row r="57" spans="1:10" ht="15" customHeight="1" x14ac:dyDescent="0.35"/>
  </sheetData>
  <mergeCells count="25">
    <mergeCell ref="A2:B3"/>
    <mergeCell ref="A29:B30"/>
    <mergeCell ref="A1:J1"/>
    <mergeCell ref="F32:F33"/>
    <mergeCell ref="G32:G33"/>
    <mergeCell ref="H32:H33"/>
    <mergeCell ref="F29:F30"/>
    <mergeCell ref="G29:G30"/>
    <mergeCell ref="H29:H30"/>
    <mergeCell ref="I29:I30"/>
    <mergeCell ref="J29:J30"/>
    <mergeCell ref="F2:F3"/>
    <mergeCell ref="G2:G3"/>
    <mergeCell ref="H2:H3"/>
    <mergeCell ref="I2:I3"/>
    <mergeCell ref="J2:J3"/>
    <mergeCell ref="C32:C33"/>
    <mergeCell ref="D32:D33"/>
    <mergeCell ref="E32:E33"/>
    <mergeCell ref="C2:C3"/>
    <mergeCell ref="D2:D3"/>
    <mergeCell ref="E2:E3"/>
    <mergeCell ref="C29:C30"/>
    <mergeCell ref="D29:D30"/>
    <mergeCell ref="E29:E30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Normal="100" workbookViewId="0">
      <selection activeCell="J40" sqref="J40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0" s="29" customFormat="1" ht="18" customHeight="1" x14ac:dyDescent="0.4">
      <c r="A1" s="95" t="s">
        <v>34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3" customFormat="1" ht="14.25" customHeight="1" x14ac:dyDescent="0.35">
      <c r="A2" s="90" t="s">
        <v>28</v>
      </c>
      <c r="B2" s="90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 t="s">
        <v>192</v>
      </c>
    </row>
    <row r="3" spans="1:10" s="3" customFormat="1" ht="14.25" customHeight="1" x14ac:dyDescent="0.35">
      <c r="A3" s="96"/>
      <c r="B3" s="96"/>
      <c r="C3" s="91"/>
      <c r="D3" s="91"/>
      <c r="E3" s="91"/>
      <c r="F3" s="96"/>
      <c r="G3" s="96"/>
      <c r="H3" s="96"/>
      <c r="I3" s="94"/>
      <c r="J3" s="94"/>
    </row>
    <row r="4" spans="1:10" s="1" customFormat="1" ht="15" customHeight="1" x14ac:dyDescent="0.4">
      <c r="B4" s="4" t="s">
        <v>0</v>
      </c>
      <c r="C4" s="56">
        <v>14765</v>
      </c>
      <c r="D4" s="56" t="s">
        <v>204</v>
      </c>
      <c r="E4" s="56" t="s">
        <v>205</v>
      </c>
      <c r="F4" s="23">
        <f>SUM(F8:F27)</f>
        <v>16773</v>
      </c>
      <c r="G4" s="23">
        <f t="shared" ref="G4:H4" si="0">SUM(G8:G27)</f>
        <v>17262</v>
      </c>
      <c r="H4" s="23">
        <f t="shared" si="0"/>
        <v>17152</v>
      </c>
      <c r="I4" s="5">
        <f>H4-C4</f>
        <v>2387</v>
      </c>
      <c r="J4" s="6">
        <f>I4/C4*100</f>
        <v>16.166610226887911</v>
      </c>
    </row>
    <row r="5" spans="1:10" s="1" customFormat="1" ht="15" customHeight="1" x14ac:dyDescent="0.4">
      <c r="B5" s="7" t="s">
        <v>20</v>
      </c>
      <c r="C5" s="52">
        <v>518</v>
      </c>
      <c r="D5" s="52">
        <v>543</v>
      </c>
      <c r="E5" s="52">
        <v>718</v>
      </c>
      <c r="F5" s="27">
        <v>747</v>
      </c>
      <c r="G5" s="27">
        <f>G4-F4</f>
        <v>489</v>
      </c>
      <c r="H5" s="27">
        <f>H4-G4</f>
        <v>-110</v>
      </c>
      <c r="I5" s="8"/>
      <c r="J5" s="9"/>
    </row>
    <row r="6" spans="1:10" s="1" customFormat="1" ht="15" customHeight="1" x14ac:dyDescent="0.4">
      <c r="B6" s="17" t="s">
        <v>21</v>
      </c>
      <c r="C6" s="52">
        <v>3.6</v>
      </c>
      <c r="D6" s="52">
        <v>3.7</v>
      </c>
      <c r="E6" s="52">
        <v>4.7</v>
      </c>
      <c r="F6" s="28">
        <v>4.7</v>
      </c>
      <c r="G6" s="28">
        <f>G5/F4*100</f>
        <v>2.9153997495975674</v>
      </c>
      <c r="H6" s="28">
        <f>H5/G4*100</f>
        <v>-0.6372378635152357</v>
      </c>
      <c r="I6" s="18"/>
      <c r="J6" s="19"/>
    </row>
    <row r="7" spans="1:10" s="1" customFormat="1" ht="9" customHeight="1" x14ac:dyDescent="0.4">
      <c r="A7" s="40"/>
      <c r="B7" s="14"/>
      <c r="C7" s="54"/>
      <c r="D7" s="54"/>
      <c r="E7" s="54"/>
      <c r="F7" s="14"/>
      <c r="G7" s="14"/>
      <c r="H7" s="14"/>
      <c r="I7" s="15"/>
      <c r="J7" s="16"/>
    </row>
    <row r="8" spans="1:10" ht="15" customHeight="1" x14ac:dyDescent="0.35">
      <c r="B8" s="7" t="s">
        <v>1</v>
      </c>
      <c r="C8" s="53">
        <v>1547</v>
      </c>
      <c r="D8" s="53" t="s">
        <v>346</v>
      </c>
      <c r="E8" s="53" t="s">
        <v>347</v>
      </c>
      <c r="F8" s="24">
        <v>1670</v>
      </c>
      <c r="G8" s="24">
        <v>1725</v>
      </c>
      <c r="H8" s="24">
        <v>1687</v>
      </c>
      <c r="I8" s="8">
        <f>H8-C8</f>
        <v>140</v>
      </c>
      <c r="J8" s="9">
        <f>I8/C8*100</f>
        <v>9.0497737556561084</v>
      </c>
    </row>
    <row r="9" spans="1:10" ht="15" customHeight="1" x14ac:dyDescent="0.35">
      <c r="B9" s="7" t="s">
        <v>2</v>
      </c>
      <c r="C9" s="52">
        <v>590</v>
      </c>
      <c r="D9" s="52">
        <v>600</v>
      </c>
      <c r="E9" s="52">
        <v>628</v>
      </c>
      <c r="F9" s="24">
        <v>652</v>
      </c>
      <c r="G9" s="24">
        <v>666</v>
      </c>
      <c r="H9" s="24">
        <v>640</v>
      </c>
      <c r="I9" s="8">
        <f t="shared" ref="I9:I27" si="1">H9-C9</f>
        <v>50</v>
      </c>
      <c r="J9" s="9">
        <f t="shared" ref="J9:J26" si="2">I9/C9*100</f>
        <v>8.4745762711864394</v>
      </c>
    </row>
    <row r="10" spans="1:10" ht="15" customHeight="1" x14ac:dyDescent="0.35">
      <c r="B10" s="7" t="s">
        <v>3</v>
      </c>
      <c r="C10" s="52">
        <v>1128</v>
      </c>
      <c r="D10" s="52" t="s">
        <v>348</v>
      </c>
      <c r="E10" s="52" t="s">
        <v>349</v>
      </c>
      <c r="F10" s="24">
        <v>1280</v>
      </c>
      <c r="G10" s="24">
        <v>1324</v>
      </c>
      <c r="H10" s="24">
        <v>1329</v>
      </c>
      <c r="I10" s="8">
        <f t="shared" si="1"/>
        <v>201</v>
      </c>
      <c r="J10" s="9">
        <f t="shared" si="2"/>
        <v>17.819148936170212</v>
      </c>
    </row>
    <row r="11" spans="1:10" ht="15" customHeight="1" x14ac:dyDescent="0.35">
      <c r="B11" s="7" t="s">
        <v>4</v>
      </c>
      <c r="C11" s="52">
        <v>1209</v>
      </c>
      <c r="D11" s="52" t="s">
        <v>350</v>
      </c>
      <c r="E11" s="52" t="s">
        <v>351</v>
      </c>
      <c r="F11" s="24">
        <v>1412</v>
      </c>
      <c r="G11" s="24">
        <v>1419</v>
      </c>
      <c r="H11" s="24">
        <v>1404</v>
      </c>
      <c r="I11" s="8">
        <f t="shared" si="1"/>
        <v>195</v>
      </c>
      <c r="J11" s="9">
        <f t="shared" si="2"/>
        <v>16.129032258064516</v>
      </c>
    </row>
    <row r="12" spans="1:10" ht="15" customHeight="1" x14ac:dyDescent="0.35">
      <c r="B12" s="7" t="s">
        <v>5</v>
      </c>
      <c r="C12" s="52">
        <v>815</v>
      </c>
      <c r="D12" s="52">
        <v>808</v>
      </c>
      <c r="E12" s="52">
        <v>832</v>
      </c>
      <c r="F12" s="24">
        <v>850</v>
      </c>
      <c r="G12" s="24">
        <v>883</v>
      </c>
      <c r="H12" s="24">
        <v>870</v>
      </c>
      <c r="I12" s="8">
        <f t="shared" si="1"/>
        <v>55</v>
      </c>
      <c r="J12" s="9">
        <f t="shared" si="2"/>
        <v>6.7484662576687118</v>
      </c>
    </row>
    <row r="13" spans="1:10" ht="15" customHeight="1" x14ac:dyDescent="0.35">
      <c r="B13" s="7" t="s">
        <v>6</v>
      </c>
      <c r="C13" s="52">
        <v>632</v>
      </c>
      <c r="D13" s="52">
        <v>648</v>
      </c>
      <c r="E13" s="52">
        <v>656</v>
      </c>
      <c r="F13" s="24">
        <v>683</v>
      </c>
      <c r="G13" s="24">
        <v>714</v>
      </c>
      <c r="H13" s="24">
        <v>670</v>
      </c>
      <c r="I13" s="8">
        <f t="shared" si="1"/>
        <v>38</v>
      </c>
      <c r="J13" s="9">
        <f t="shared" si="2"/>
        <v>6.0126582278481013</v>
      </c>
    </row>
    <row r="14" spans="1:10" ht="15" customHeight="1" x14ac:dyDescent="0.35">
      <c r="B14" s="7" t="s">
        <v>7</v>
      </c>
      <c r="C14" s="52">
        <v>285</v>
      </c>
      <c r="D14" s="52">
        <v>290</v>
      </c>
      <c r="E14" s="52">
        <v>318</v>
      </c>
      <c r="F14" s="24">
        <v>346</v>
      </c>
      <c r="G14" s="24">
        <v>371</v>
      </c>
      <c r="H14" s="24">
        <v>355</v>
      </c>
      <c r="I14" s="8">
        <f t="shared" si="1"/>
        <v>70</v>
      </c>
      <c r="J14" s="9">
        <f t="shared" si="2"/>
        <v>24.561403508771928</v>
      </c>
    </row>
    <row r="15" spans="1:10" ht="15" customHeight="1" x14ac:dyDescent="0.35">
      <c r="B15" s="7" t="s">
        <v>8</v>
      </c>
      <c r="C15" s="52">
        <v>287</v>
      </c>
      <c r="D15" s="52">
        <v>288</v>
      </c>
      <c r="E15" s="52">
        <v>310</v>
      </c>
      <c r="F15" s="24">
        <v>308</v>
      </c>
      <c r="G15" s="24">
        <v>312</v>
      </c>
      <c r="H15" s="24">
        <v>330</v>
      </c>
      <c r="I15" s="8">
        <f t="shared" si="1"/>
        <v>43</v>
      </c>
      <c r="J15" s="9">
        <f t="shared" si="2"/>
        <v>14.982578397212542</v>
      </c>
    </row>
    <row r="16" spans="1:10" ht="15" customHeight="1" x14ac:dyDescent="0.35">
      <c r="B16" s="7" t="s">
        <v>9</v>
      </c>
      <c r="C16" s="52">
        <v>42</v>
      </c>
      <c r="D16" s="52">
        <v>39</v>
      </c>
      <c r="E16" s="52">
        <v>40</v>
      </c>
      <c r="F16" s="24">
        <v>37</v>
      </c>
      <c r="G16" s="24">
        <v>39</v>
      </c>
      <c r="H16" s="24">
        <v>40</v>
      </c>
      <c r="I16" s="8">
        <f t="shared" si="1"/>
        <v>-2</v>
      </c>
      <c r="J16" s="9">
        <f t="shared" si="2"/>
        <v>-4.7619047619047619</v>
      </c>
    </row>
    <row r="17" spans="1:10" ht="15" customHeight="1" x14ac:dyDescent="0.35">
      <c r="B17" s="7" t="s">
        <v>10</v>
      </c>
      <c r="C17" s="52">
        <v>406</v>
      </c>
      <c r="D17" s="52">
        <v>423</v>
      </c>
      <c r="E17" s="52">
        <v>463</v>
      </c>
      <c r="F17" s="24">
        <v>480</v>
      </c>
      <c r="G17" s="24">
        <v>477</v>
      </c>
      <c r="H17" s="24">
        <v>486</v>
      </c>
      <c r="I17" s="8">
        <f t="shared" si="1"/>
        <v>80</v>
      </c>
      <c r="J17" s="9">
        <f t="shared" si="2"/>
        <v>19.704433497536947</v>
      </c>
    </row>
    <row r="18" spans="1:10" ht="15" customHeight="1" x14ac:dyDescent="0.35">
      <c r="B18" s="7" t="s">
        <v>11</v>
      </c>
      <c r="C18" s="52">
        <v>276</v>
      </c>
      <c r="D18" s="52">
        <v>292</v>
      </c>
      <c r="E18" s="52">
        <v>307</v>
      </c>
      <c r="F18" s="24">
        <v>345</v>
      </c>
      <c r="G18" s="24">
        <v>379</v>
      </c>
      <c r="H18" s="24">
        <v>389</v>
      </c>
      <c r="I18" s="8">
        <f t="shared" si="1"/>
        <v>113</v>
      </c>
      <c r="J18" s="9">
        <f t="shared" si="2"/>
        <v>40.942028985507243</v>
      </c>
    </row>
    <row r="19" spans="1:10" ht="15" customHeight="1" x14ac:dyDescent="0.35">
      <c r="B19" s="7" t="s">
        <v>12</v>
      </c>
      <c r="C19" s="52">
        <v>569</v>
      </c>
      <c r="D19" s="52">
        <v>595</v>
      </c>
      <c r="E19" s="52">
        <v>577</v>
      </c>
      <c r="F19" s="24">
        <v>572</v>
      </c>
      <c r="G19" s="24">
        <v>579</v>
      </c>
      <c r="H19" s="24">
        <v>574</v>
      </c>
      <c r="I19" s="8">
        <f t="shared" si="1"/>
        <v>5</v>
      </c>
      <c r="J19" s="9">
        <f t="shared" si="2"/>
        <v>0.87873462214411258</v>
      </c>
    </row>
    <row r="20" spans="1:10" ht="15" customHeight="1" x14ac:dyDescent="0.35">
      <c r="B20" s="7" t="s">
        <v>24</v>
      </c>
      <c r="C20" s="52">
        <v>1700</v>
      </c>
      <c r="D20" s="52" t="s">
        <v>352</v>
      </c>
      <c r="E20" s="52" t="s">
        <v>353</v>
      </c>
      <c r="F20" s="24">
        <v>2058</v>
      </c>
      <c r="G20" s="24">
        <v>2132</v>
      </c>
      <c r="H20" s="24">
        <v>2151</v>
      </c>
      <c r="I20" s="8">
        <f t="shared" si="1"/>
        <v>451</v>
      </c>
      <c r="J20" s="9">
        <f t="shared" si="2"/>
        <v>26.529411764705884</v>
      </c>
    </row>
    <row r="21" spans="1:10" ht="15" customHeight="1" x14ac:dyDescent="0.35">
      <c r="B21" s="7" t="s">
        <v>13</v>
      </c>
      <c r="C21" s="52">
        <v>508</v>
      </c>
      <c r="D21" s="52">
        <v>532</v>
      </c>
      <c r="E21" s="52">
        <v>525</v>
      </c>
      <c r="F21" s="24">
        <v>527</v>
      </c>
      <c r="G21" s="24">
        <v>514</v>
      </c>
      <c r="H21" s="24">
        <v>503</v>
      </c>
      <c r="I21" s="8">
        <f t="shared" si="1"/>
        <v>-5</v>
      </c>
      <c r="J21" s="9">
        <f t="shared" si="2"/>
        <v>-0.98425196850393704</v>
      </c>
    </row>
    <row r="22" spans="1:10" ht="15" customHeight="1" x14ac:dyDescent="0.35">
      <c r="B22" s="7" t="s">
        <v>14</v>
      </c>
      <c r="C22" s="52">
        <v>114</v>
      </c>
      <c r="D22" s="52">
        <v>112</v>
      </c>
      <c r="E22" s="52">
        <v>124</v>
      </c>
      <c r="F22" s="24">
        <v>128</v>
      </c>
      <c r="G22" s="24">
        <v>132</v>
      </c>
      <c r="H22" s="24">
        <v>140</v>
      </c>
      <c r="I22" s="8">
        <f t="shared" si="1"/>
        <v>26</v>
      </c>
      <c r="J22" s="9">
        <f t="shared" si="2"/>
        <v>22.807017543859647</v>
      </c>
    </row>
    <row r="23" spans="1:10" ht="15" customHeight="1" x14ac:dyDescent="0.35">
      <c r="B23" s="7" t="s">
        <v>15</v>
      </c>
      <c r="C23" s="52">
        <v>716</v>
      </c>
      <c r="D23" s="52">
        <v>746</v>
      </c>
      <c r="E23" s="52">
        <v>782</v>
      </c>
      <c r="F23" s="24">
        <v>825</v>
      </c>
      <c r="G23" s="24">
        <v>877</v>
      </c>
      <c r="H23" s="24">
        <v>863</v>
      </c>
      <c r="I23" s="8">
        <f t="shared" si="1"/>
        <v>147</v>
      </c>
      <c r="J23" s="9">
        <f t="shared" si="2"/>
        <v>20.53072625698324</v>
      </c>
    </row>
    <row r="24" spans="1:10" ht="15" customHeight="1" x14ac:dyDescent="0.35">
      <c r="B24" s="7" t="s">
        <v>16</v>
      </c>
      <c r="C24" s="52">
        <v>1765</v>
      </c>
      <c r="D24" s="52" t="s">
        <v>354</v>
      </c>
      <c r="E24" s="52" t="s">
        <v>355</v>
      </c>
      <c r="F24" s="24">
        <v>2076</v>
      </c>
      <c r="G24" s="24">
        <v>2139</v>
      </c>
      <c r="H24" s="24">
        <v>2169</v>
      </c>
      <c r="I24" s="8">
        <f t="shared" si="1"/>
        <v>404</v>
      </c>
      <c r="J24" s="9">
        <f t="shared" si="2"/>
        <v>22.889518413597735</v>
      </c>
    </row>
    <row r="25" spans="1:10" ht="15" customHeight="1" x14ac:dyDescent="0.35">
      <c r="B25" s="7" t="s">
        <v>17</v>
      </c>
      <c r="C25" s="52">
        <v>1112</v>
      </c>
      <c r="D25" s="52" t="s">
        <v>356</v>
      </c>
      <c r="E25" s="52" t="s">
        <v>357</v>
      </c>
      <c r="F25" s="24">
        <v>1288</v>
      </c>
      <c r="G25" s="24">
        <v>1310</v>
      </c>
      <c r="H25" s="24">
        <v>1274</v>
      </c>
      <c r="I25" s="8">
        <f t="shared" si="1"/>
        <v>162</v>
      </c>
      <c r="J25" s="9">
        <f t="shared" si="2"/>
        <v>14.568345323741008</v>
      </c>
    </row>
    <row r="26" spans="1:10" ht="15" customHeight="1" x14ac:dyDescent="0.35">
      <c r="B26" s="7" t="s">
        <v>18</v>
      </c>
      <c r="C26" s="52">
        <v>1064</v>
      </c>
      <c r="D26" s="52" t="s">
        <v>358</v>
      </c>
      <c r="E26" s="52" t="s">
        <v>359</v>
      </c>
      <c r="F26" s="24">
        <v>1235</v>
      </c>
      <c r="G26" s="24">
        <v>1267</v>
      </c>
      <c r="H26" s="24">
        <v>1278</v>
      </c>
      <c r="I26" s="8">
        <f t="shared" si="1"/>
        <v>214</v>
      </c>
      <c r="J26" s="9">
        <f t="shared" si="2"/>
        <v>20.112781954887218</v>
      </c>
    </row>
    <row r="27" spans="1:10" ht="15" customHeight="1" x14ac:dyDescent="0.35">
      <c r="B27" s="10" t="s">
        <v>19</v>
      </c>
      <c r="C27" s="52"/>
      <c r="D27" s="52">
        <v>32</v>
      </c>
      <c r="E27" s="52">
        <v>2</v>
      </c>
      <c r="F27" s="24">
        <v>1</v>
      </c>
      <c r="G27" s="24">
        <v>3</v>
      </c>
      <c r="H27" s="25">
        <v>0</v>
      </c>
      <c r="I27" s="8">
        <f t="shared" si="1"/>
        <v>0</v>
      </c>
      <c r="J27" s="9"/>
    </row>
    <row r="28" spans="1:10" ht="6" customHeight="1" x14ac:dyDescent="0.35">
      <c r="C28" s="7"/>
      <c r="D28" s="7"/>
      <c r="E28" s="7"/>
    </row>
    <row r="29" spans="1:10" s="1" customFormat="1" ht="21" customHeight="1" x14ac:dyDescent="0.4">
      <c r="A29" s="92" t="s">
        <v>22</v>
      </c>
      <c r="B29" s="92"/>
      <c r="C29" s="92">
        <v>2017</v>
      </c>
      <c r="D29" s="92">
        <v>2018</v>
      </c>
      <c r="E29" s="92">
        <v>2019</v>
      </c>
      <c r="F29" s="90">
        <v>2020</v>
      </c>
      <c r="G29" s="90">
        <v>2021</v>
      </c>
      <c r="H29" s="90">
        <v>2022</v>
      </c>
      <c r="I29" s="92" t="s">
        <v>193</v>
      </c>
      <c r="J29" s="92"/>
    </row>
    <row r="30" spans="1:10" s="1" customFormat="1" ht="21" customHeight="1" x14ac:dyDescent="0.4">
      <c r="A30" s="94"/>
      <c r="B30" s="94"/>
      <c r="C30" s="93"/>
      <c r="D30" s="93"/>
      <c r="E30" s="93"/>
      <c r="F30" s="96"/>
      <c r="G30" s="96"/>
      <c r="H30" s="96"/>
      <c r="I30" s="94"/>
      <c r="J30" s="94"/>
    </row>
    <row r="31" spans="1:10" s="1" customFormat="1" ht="15" customHeight="1" x14ac:dyDescent="0.4">
      <c r="B31" s="4" t="s">
        <v>0</v>
      </c>
      <c r="C31" s="56">
        <v>6.3</v>
      </c>
      <c r="D31" s="56">
        <v>6.5</v>
      </c>
      <c r="E31" s="56">
        <v>6.8</v>
      </c>
      <c r="F31" s="31">
        <f>F4/'Tab.i Bev_Stadtteile'!F4*100</f>
        <v>7.1500125752918962</v>
      </c>
      <c r="G31" s="31">
        <f>G4/'Tab.i Bev_Stadtteile'!G4*100</f>
        <v>7.3602210368778538</v>
      </c>
      <c r="H31" s="31">
        <f>H4/'Tab.i Bev_Stadtteile'!H4*100</f>
        <v>7.2737759005284008</v>
      </c>
      <c r="I31" s="6">
        <f>H31-C31</f>
        <v>0.97377590052840102</v>
      </c>
    </row>
    <row r="32" spans="1:10" ht="15" customHeight="1" x14ac:dyDescent="0.35">
      <c r="A32" s="41"/>
      <c r="B32" s="17" t="s">
        <v>29</v>
      </c>
      <c r="C32" s="97">
        <v>0.2</v>
      </c>
      <c r="D32" s="97">
        <v>0.2</v>
      </c>
      <c r="E32" s="97">
        <v>0.3</v>
      </c>
      <c r="F32" s="99">
        <v>0.4</v>
      </c>
      <c r="G32" s="99">
        <v>0.2</v>
      </c>
      <c r="H32" s="99">
        <v>-0.1</v>
      </c>
      <c r="I32" s="19"/>
      <c r="J32" s="41"/>
    </row>
    <row r="33" spans="1:10" ht="15" customHeight="1" x14ac:dyDescent="0.35">
      <c r="A33" s="41"/>
      <c r="B33" s="17" t="s">
        <v>30</v>
      </c>
      <c r="C33" s="97"/>
      <c r="D33" s="97"/>
      <c r="E33" s="97"/>
      <c r="F33" s="99"/>
      <c r="G33" s="99"/>
      <c r="H33" s="99"/>
      <c r="I33" s="19"/>
      <c r="J33" s="41"/>
    </row>
    <row r="34" spans="1:10" s="41" customFormat="1" ht="15" customHeight="1" x14ac:dyDescent="0.35">
      <c r="A34" s="21"/>
      <c r="B34" s="22"/>
      <c r="C34" s="22"/>
      <c r="D34" s="22"/>
      <c r="E34" s="22"/>
      <c r="F34" s="20"/>
      <c r="G34" s="20"/>
      <c r="H34" s="20"/>
      <c r="I34" s="16"/>
      <c r="J34" s="21"/>
    </row>
    <row r="35" spans="1:10" ht="15" customHeight="1" x14ac:dyDescent="0.35">
      <c r="B35" s="7" t="s">
        <v>1</v>
      </c>
      <c r="C35" s="52">
        <v>4.9000000000000004</v>
      </c>
      <c r="D35" s="52">
        <v>4.9000000000000004</v>
      </c>
      <c r="E35" s="52">
        <v>5.0999999999999996</v>
      </c>
      <c r="F35" s="12">
        <f>F8/'Tab.i Bev_Stadtteile'!F8*100</f>
        <v>5.1931090241930464</v>
      </c>
      <c r="G35" s="12">
        <f>G8/'Tab.i Bev_Stadtteile'!G8*100</f>
        <v>5.3263755943926387</v>
      </c>
      <c r="H35" s="12">
        <f>H8/'Tab.i Bev_Stadtteile'!H8*100</f>
        <v>5.1359332663561359</v>
      </c>
      <c r="I35" s="9">
        <f>H35-C35</f>
        <v>0.23593326635613554</v>
      </c>
    </row>
    <row r="36" spans="1:10" ht="15" customHeight="1" x14ac:dyDescent="0.35">
      <c r="B36" s="7" t="s">
        <v>2</v>
      </c>
      <c r="C36" s="52">
        <v>5.9</v>
      </c>
      <c r="D36" s="52">
        <v>5.9</v>
      </c>
      <c r="E36" s="52">
        <v>6.3</v>
      </c>
      <c r="F36" s="12">
        <f>F9/'Tab.i Bev_Stadtteile'!F9*100</f>
        <v>6.5226090436174475</v>
      </c>
      <c r="G36" s="12">
        <f>G9/'Tab.i Bev_Stadtteile'!G9*100</f>
        <v>6.6693370719006602</v>
      </c>
      <c r="H36" s="12">
        <f>H9/'Tab.i Bev_Stadtteile'!H9*100</f>
        <v>6.4431692338669073</v>
      </c>
      <c r="I36" s="9">
        <f t="shared" ref="I36:I53" si="3">H36-C36</f>
        <v>0.54316923386690696</v>
      </c>
    </row>
    <row r="37" spans="1:10" ht="15" customHeight="1" x14ac:dyDescent="0.35">
      <c r="B37" s="7" t="s">
        <v>3</v>
      </c>
      <c r="C37" s="52">
        <v>6.6</v>
      </c>
      <c r="D37" s="52">
        <v>6.9</v>
      </c>
      <c r="E37" s="52">
        <v>7.2</v>
      </c>
      <c r="F37" s="12">
        <f>F10/'Tab.i Bev_Stadtteile'!F10*100</f>
        <v>7.380924922154307</v>
      </c>
      <c r="G37" s="12">
        <f>G10/'Tab.i Bev_Stadtteile'!G10*100</f>
        <v>7.6364055831122393</v>
      </c>
      <c r="H37" s="12">
        <f>H10/'Tab.i Bev_Stadtteile'!H10*100</f>
        <v>7.5886484325929313</v>
      </c>
      <c r="I37" s="9">
        <f t="shared" si="3"/>
        <v>0.98864843259293167</v>
      </c>
    </row>
    <row r="38" spans="1:10" ht="15" customHeight="1" x14ac:dyDescent="0.35">
      <c r="B38" s="7" t="s">
        <v>4</v>
      </c>
      <c r="C38" s="52">
        <v>5.4</v>
      </c>
      <c r="D38" s="52">
        <v>5.6</v>
      </c>
      <c r="E38" s="52">
        <v>5.9</v>
      </c>
      <c r="F38" s="12">
        <f>F11/'Tab.i Bev_Stadtteile'!F11*100</f>
        <v>6.1937974294863354</v>
      </c>
      <c r="G38" s="12">
        <f>G11/'Tab.i Bev_Stadtteile'!G11*100</f>
        <v>6.2379110251450678</v>
      </c>
      <c r="H38" s="12">
        <f>H11/'Tab.i Bev_Stadtteile'!H11*100</f>
        <v>6.0737151756359227</v>
      </c>
      <c r="I38" s="9">
        <f t="shared" si="3"/>
        <v>0.67371517563592231</v>
      </c>
    </row>
    <row r="39" spans="1:10" ht="15" customHeight="1" x14ac:dyDescent="0.35">
      <c r="B39" s="7" t="s">
        <v>5</v>
      </c>
      <c r="C39" s="52">
        <v>4.8</v>
      </c>
      <c r="D39" s="52">
        <v>4.7</v>
      </c>
      <c r="E39" s="52">
        <v>4.9000000000000004</v>
      </c>
      <c r="F39" s="12">
        <f>F12/'Tab.i Bev_Stadtteile'!F12*100</f>
        <v>4.9568462794494987</v>
      </c>
      <c r="G39" s="12">
        <f>G12/'Tab.i Bev_Stadtteile'!G12*100</f>
        <v>5.119137341295148</v>
      </c>
      <c r="H39" s="12">
        <f>H12/'Tab.i Bev_Stadtteile'!H12*100</f>
        <v>4.9977022058823533</v>
      </c>
      <c r="I39" s="9">
        <f t="shared" si="3"/>
        <v>0.19770220588235343</v>
      </c>
    </row>
    <row r="40" spans="1:10" ht="15" customHeight="1" x14ac:dyDescent="0.35">
      <c r="B40" s="7" t="s">
        <v>6</v>
      </c>
      <c r="C40" s="52">
        <v>9.1</v>
      </c>
      <c r="D40" s="52">
        <v>9.3000000000000007</v>
      </c>
      <c r="E40" s="52">
        <v>9.3000000000000007</v>
      </c>
      <c r="F40" s="12">
        <f>F13/'Tab.i Bev_Stadtteile'!F13*100</f>
        <v>9.7752969801059102</v>
      </c>
      <c r="G40" s="12">
        <f>G13/'Tab.i Bev_Stadtteile'!G13*100</f>
        <v>10.131971051511282</v>
      </c>
      <c r="H40" s="12">
        <f>H13/'Tab.i Bev_Stadtteile'!H13*100</f>
        <v>9.4565984474241365</v>
      </c>
      <c r="I40" s="9">
        <f t="shared" si="3"/>
        <v>0.35659844742413682</v>
      </c>
    </row>
    <row r="41" spans="1:10" ht="15" customHeight="1" x14ac:dyDescent="0.35">
      <c r="B41" s="7" t="s">
        <v>7</v>
      </c>
      <c r="C41" s="52">
        <v>8.1999999999999993</v>
      </c>
      <c r="D41" s="52">
        <v>8.3000000000000007</v>
      </c>
      <c r="E41" s="52">
        <v>9</v>
      </c>
      <c r="F41" s="12">
        <f>F14/'Tab.i Bev_Stadtteile'!F14*100</f>
        <v>9.6945923227794903</v>
      </c>
      <c r="G41" s="12">
        <f>G14/'Tab.i Bev_Stadtteile'!G14*100</f>
        <v>10.314150681123158</v>
      </c>
      <c r="H41" s="12">
        <f>H14/'Tab.i Bev_Stadtteile'!H14*100</f>
        <v>9.7447158934943729</v>
      </c>
      <c r="I41" s="9">
        <f t="shared" si="3"/>
        <v>1.5447158934943737</v>
      </c>
    </row>
    <row r="42" spans="1:10" ht="15" customHeight="1" x14ac:dyDescent="0.35">
      <c r="B42" s="7" t="s">
        <v>8</v>
      </c>
      <c r="C42" s="52">
        <v>4</v>
      </c>
      <c r="D42" s="52">
        <v>4</v>
      </c>
      <c r="E42" s="52">
        <v>4.3</v>
      </c>
      <c r="F42" s="12">
        <f>F15/'Tab.i Bev_Stadtteile'!F15*100</f>
        <v>4.3484399265847804</v>
      </c>
      <c r="G42" s="12">
        <f>G15/'Tab.i Bev_Stadtteile'!G15*100</f>
        <v>4.4776119402985071</v>
      </c>
      <c r="H42" s="12">
        <f>H15/'Tab.i Bev_Stadtteile'!H15*100</f>
        <v>4.7291487532244192</v>
      </c>
      <c r="I42" s="9">
        <f t="shared" si="3"/>
        <v>0.72914875322441919</v>
      </c>
    </row>
    <row r="43" spans="1:10" ht="15" customHeight="1" x14ac:dyDescent="0.35">
      <c r="B43" s="7" t="s">
        <v>9</v>
      </c>
      <c r="C43" s="52">
        <v>8.3000000000000007</v>
      </c>
      <c r="D43" s="52">
        <v>7.8</v>
      </c>
      <c r="E43" s="52">
        <v>8</v>
      </c>
      <c r="F43" s="12">
        <f>F16/'Tab.i Bev_Stadtteile'!F16*100</f>
        <v>7.1844660194174752</v>
      </c>
      <c r="G43" s="12">
        <f>G16/'Tab.i Bev_Stadtteile'!G16*100</f>
        <v>7.4569789674952203</v>
      </c>
      <c r="H43" s="12">
        <f>H16/'Tab.i Bev_Stadtteile'!H16*100</f>
        <v>7.4626865671641784</v>
      </c>
      <c r="I43" s="9">
        <f t="shared" si="3"/>
        <v>-0.83731343283582227</v>
      </c>
    </row>
    <row r="44" spans="1:10" ht="15" customHeight="1" x14ac:dyDescent="0.35">
      <c r="B44" s="7" t="s">
        <v>10</v>
      </c>
      <c r="C44" s="52">
        <v>8.8000000000000007</v>
      </c>
      <c r="D44" s="52">
        <v>9.3000000000000007</v>
      </c>
      <c r="E44" s="52">
        <v>10.1</v>
      </c>
      <c r="F44" s="12">
        <f>F17/'Tab.i Bev_Stadtteile'!F17*100</f>
        <v>10.584343991179713</v>
      </c>
      <c r="G44" s="12">
        <f>G17/'Tab.i Bev_Stadtteile'!G17*100</f>
        <v>10.383108402263822</v>
      </c>
      <c r="H44" s="12">
        <f>H17/'Tab.i Bev_Stadtteile'!H17*100</f>
        <v>10.615989515072084</v>
      </c>
      <c r="I44" s="9">
        <f t="shared" si="3"/>
        <v>1.8159895150720828</v>
      </c>
    </row>
    <row r="45" spans="1:10" ht="15" customHeight="1" x14ac:dyDescent="0.35">
      <c r="B45" s="7" t="s">
        <v>11</v>
      </c>
      <c r="C45" s="52">
        <v>6.9</v>
      </c>
      <c r="D45" s="52">
        <v>7.2</v>
      </c>
      <c r="E45" s="52">
        <v>7.6</v>
      </c>
      <c r="F45" s="12">
        <f>F18/'Tab.i Bev_Stadtteile'!F18*100</f>
        <v>8.5523054040654447</v>
      </c>
      <c r="G45" s="12">
        <f>G18/'Tab.i Bev_Stadtteile'!G18*100</f>
        <v>9.4091360476663368</v>
      </c>
      <c r="H45" s="12">
        <f>H18/'Tab.i Bev_Stadtteile'!H18*100</f>
        <v>9.6910812157448927</v>
      </c>
      <c r="I45" s="9">
        <f t="shared" si="3"/>
        <v>2.7910812157448923</v>
      </c>
    </row>
    <row r="46" spans="1:10" ht="15" customHeight="1" x14ac:dyDescent="0.35">
      <c r="B46" s="7" t="s">
        <v>12</v>
      </c>
      <c r="C46" s="52">
        <v>8.3000000000000007</v>
      </c>
      <c r="D46" s="52">
        <v>8.6</v>
      </c>
      <c r="E46" s="52">
        <v>8.3000000000000007</v>
      </c>
      <c r="F46" s="12">
        <f>F19/'Tab.i Bev_Stadtteile'!F19*100</f>
        <v>8.2874529121993632</v>
      </c>
      <c r="G46" s="12">
        <f>G19/'Tab.i Bev_Stadtteile'!G19*100</f>
        <v>8.3525678015002889</v>
      </c>
      <c r="H46" s="12">
        <f>H19/'Tab.i Bev_Stadtteile'!H19*100</f>
        <v>8.1545674101434855</v>
      </c>
      <c r="I46" s="9">
        <f t="shared" si="3"/>
        <v>-0.14543258985651519</v>
      </c>
    </row>
    <row r="47" spans="1:10" ht="15" customHeight="1" x14ac:dyDescent="0.35">
      <c r="B47" s="7" t="s">
        <v>24</v>
      </c>
      <c r="C47" s="52">
        <v>8.1999999999999993</v>
      </c>
      <c r="D47" s="52">
        <v>8.6</v>
      </c>
      <c r="E47" s="52">
        <v>9.1999999999999993</v>
      </c>
      <c r="F47" s="12">
        <f>F20/'Tab.i Bev_Stadtteile'!F20*100</f>
        <v>9.9598315830227957</v>
      </c>
      <c r="G47" s="12">
        <f>G20/'Tab.i Bev_Stadtteile'!G20*100</f>
        <v>10.341482343810632</v>
      </c>
      <c r="H47" s="12">
        <f>H20/'Tab.i Bev_Stadtteile'!H20*100</f>
        <v>10.395824271422358</v>
      </c>
      <c r="I47" s="9">
        <f t="shared" si="3"/>
        <v>2.1958242714223584</v>
      </c>
    </row>
    <row r="48" spans="1:10" ht="15" customHeight="1" x14ac:dyDescent="0.35">
      <c r="B48" s="7" t="s">
        <v>13</v>
      </c>
      <c r="C48" s="52">
        <v>8.4</v>
      </c>
      <c r="D48" s="52">
        <v>8.9</v>
      </c>
      <c r="E48" s="52">
        <v>8.9</v>
      </c>
      <c r="F48" s="12">
        <f>F21/'Tab.i Bev_Stadtteile'!F21*100</f>
        <v>8.9382632293080047</v>
      </c>
      <c r="G48" s="12">
        <f>G21/'Tab.i Bev_Stadtteile'!G21*100</f>
        <v>8.8513862579645259</v>
      </c>
      <c r="H48" s="12">
        <f>H21/'Tab.i Bev_Stadtteile'!H21*100</f>
        <v>8.5806891845786417</v>
      </c>
      <c r="I48" s="9">
        <f t="shared" si="3"/>
        <v>0.18068918457864136</v>
      </c>
    </row>
    <row r="49" spans="1:10" ht="15" customHeight="1" x14ac:dyDescent="0.35">
      <c r="B49" s="7" t="s">
        <v>14</v>
      </c>
      <c r="C49" s="52">
        <v>4.5999999999999996</v>
      </c>
      <c r="D49" s="52">
        <v>4.5</v>
      </c>
      <c r="E49" s="52">
        <v>5</v>
      </c>
      <c r="F49" s="12">
        <f>F22/'Tab.i Bev_Stadtteile'!F22*100</f>
        <v>5.1654560129136398</v>
      </c>
      <c r="G49" s="12">
        <f>G22/'Tab.i Bev_Stadtteile'!G22*100</f>
        <v>5.3118712273641853</v>
      </c>
      <c r="H49" s="12">
        <f>H22/'Tab.i Bev_Stadtteile'!H22*100</f>
        <v>5.6703118671526935</v>
      </c>
      <c r="I49" s="9">
        <f t="shared" si="3"/>
        <v>1.0703118671526939</v>
      </c>
    </row>
    <row r="50" spans="1:10" ht="15" customHeight="1" x14ac:dyDescent="0.35">
      <c r="B50" s="7" t="s">
        <v>15</v>
      </c>
      <c r="C50" s="52">
        <v>5.6</v>
      </c>
      <c r="D50" s="52">
        <v>5.9</v>
      </c>
      <c r="E50" s="52">
        <v>6.1</v>
      </c>
      <c r="F50" s="12">
        <f>F23/'Tab.i Bev_Stadtteile'!F23*100</f>
        <v>6.3874264478166616</v>
      </c>
      <c r="G50" s="12">
        <f>G23/'Tab.i Bev_Stadtteile'!G23*100</f>
        <v>6.7784819910341634</v>
      </c>
      <c r="H50" s="12">
        <f>H23/'Tab.i Bev_Stadtteile'!H23*100</f>
        <v>6.6435719784449576</v>
      </c>
      <c r="I50" s="9">
        <f t="shared" si="3"/>
        <v>1.043571978444958</v>
      </c>
    </row>
    <row r="51" spans="1:10" ht="15" customHeight="1" x14ac:dyDescent="0.35">
      <c r="B51" s="7" t="s">
        <v>16</v>
      </c>
      <c r="C51" s="52">
        <v>6.8</v>
      </c>
      <c r="D51" s="52">
        <v>7.2</v>
      </c>
      <c r="E51" s="52">
        <v>7.5</v>
      </c>
      <c r="F51" s="12">
        <f>F24/'Tab.i Bev_Stadtteile'!F24*100</f>
        <v>8.0377884466470491</v>
      </c>
      <c r="G51" s="12">
        <f>G24/'Tab.i Bev_Stadtteile'!G24*100</f>
        <v>8.3077640113411277</v>
      </c>
      <c r="H51" s="12">
        <f>H24/'Tab.i Bev_Stadtteile'!H24*100</f>
        <v>8.4561403508771935</v>
      </c>
      <c r="I51" s="9">
        <f t="shared" si="3"/>
        <v>1.6561403508771937</v>
      </c>
    </row>
    <row r="52" spans="1:10" ht="15" customHeight="1" x14ac:dyDescent="0.35">
      <c r="B52" s="7" t="s">
        <v>17</v>
      </c>
      <c r="C52" s="52">
        <v>6.1</v>
      </c>
      <c r="D52" s="52">
        <v>6.5</v>
      </c>
      <c r="E52" s="52">
        <v>6.8</v>
      </c>
      <c r="F52" s="12">
        <f>F25/'Tab.i Bev_Stadtteile'!F25*100</f>
        <v>7.224590531747813</v>
      </c>
      <c r="G52" s="12">
        <f>G25/'Tab.i Bev_Stadtteile'!G25*100</f>
        <v>7.3906911142454161</v>
      </c>
      <c r="H52" s="12">
        <f>H25/'Tab.i Bev_Stadtteile'!H25*100</f>
        <v>7.2026232473993677</v>
      </c>
      <c r="I52" s="9">
        <f t="shared" si="3"/>
        <v>1.102623247399368</v>
      </c>
    </row>
    <row r="53" spans="1:10" ht="15" customHeight="1" x14ac:dyDescent="0.35">
      <c r="A53" s="21"/>
      <c r="B53" s="22" t="s">
        <v>18</v>
      </c>
      <c r="C53" s="54">
        <v>6.7</v>
      </c>
      <c r="D53" s="54">
        <v>6.9</v>
      </c>
      <c r="E53" s="54">
        <v>7.5</v>
      </c>
      <c r="F53" s="20">
        <f>F26/'Tab.i Bev_Stadtteile'!F26*100</f>
        <v>7.8184350468473038</v>
      </c>
      <c r="G53" s="20">
        <f>G26/'Tab.i Bev_Stadtteile'!G26*100</f>
        <v>8.0618477984219901</v>
      </c>
      <c r="H53" s="20">
        <f>H26/'Tab.i Bev_Stadtteile'!H26*100</f>
        <v>8.1060509958137761</v>
      </c>
      <c r="I53" s="16">
        <f t="shared" si="3"/>
        <v>1.4060509958137759</v>
      </c>
      <c r="J53" s="21"/>
    </row>
    <row r="54" spans="1:10" ht="15" customHeight="1" x14ac:dyDescent="0.35">
      <c r="B54" s="26" t="s">
        <v>25</v>
      </c>
      <c r="C54" s="62"/>
      <c r="D54" s="62"/>
      <c r="E54" s="62"/>
      <c r="I54" s="13"/>
    </row>
    <row r="55" spans="1:10" ht="15" customHeight="1" x14ac:dyDescent="0.35">
      <c r="F55" s="13"/>
      <c r="G55" s="13"/>
      <c r="H55" s="13"/>
      <c r="I55" s="13"/>
    </row>
    <row r="56" spans="1:10" ht="15" customHeight="1" x14ac:dyDescent="0.35"/>
    <row r="57" spans="1:10" ht="15" customHeight="1" x14ac:dyDescent="0.35"/>
  </sheetData>
  <mergeCells count="25">
    <mergeCell ref="A2:B3"/>
    <mergeCell ref="A29:B30"/>
    <mergeCell ref="A1:J1"/>
    <mergeCell ref="F32:F33"/>
    <mergeCell ref="G32:G33"/>
    <mergeCell ref="H32:H33"/>
    <mergeCell ref="F29:F30"/>
    <mergeCell ref="G29:G30"/>
    <mergeCell ref="H29:H30"/>
    <mergeCell ref="I29:I30"/>
    <mergeCell ref="J29:J30"/>
    <mergeCell ref="F2:F3"/>
    <mergeCell ref="G2:G3"/>
    <mergeCell ref="H2:H3"/>
    <mergeCell ref="I2:I3"/>
    <mergeCell ref="J2:J3"/>
    <mergeCell ref="C32:C33"/>
    <mergeCell ref="D32:D33"/>
    <mergeCell ref="E32:E33"/>
    <mergeCell ref="C2:C3"/>
    <mergeCell ref="D2:D3"/>
    <mergeCell ref="E2:E3"/>
    <mergeCell ref="C29:C30"/>
    <mergeCell ref="D29:D30"/>
    <mergeCell ref="E29:E30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zoomScaleNormal="100" workbookViewId="0">
      <selection activeCell="L15" sqref="L15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3" width="11.42578125" style="2"/>
    <col min="14" max="14" width="15" style="2" customWidth="1"/>
    <col min="15" max="15" width="13" style="2" customWidth="1"/>
    <col min="16" max="16" width="20.42578125" style="2" customWidth="1"/>
    <col min="17" max="16384" width="11.42578125" style="2"/>
  </cols>
  <sheetData>
    <row r="1" spans="1:16" s="29" customFormat="1" ht="18" customHeight="1" x14ac:dyDescent="0.4">
      <c r="A1" s="95" t="s">
        <v>35</v>
      </c>
      <c r="B1" s="95"/>
      <c r="C1" s="95"/>
      <c r="D1" s="95"/>
      <c r="E1" s="95"/>
      <c r="F1" s="95"/>
      <c r="G1" s="95"/>
      <c r="H1" s="95"/>
      <c r="I1" s="95"/>
      <c r="J1" s="95"/>
      <c r="N1" s="74"/>
      <c r="O1" s="74"/>
      <c r="P1" s="74"/>
    </row>
    <row r="2" spans="1:16" s="3" customFormat="1" ht="14.25" customHeight="1" x14ac:dyDescent="0.35">
      <c r="A2" s="90" t="s">
        <v>36</v>
      </c>
      <c r="B2" s="90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/>
      <c r="M2" s="70"/>
      <c r="N2" s="75"/>
      <c r="O2" s="75"/>
      <c r="P2" s="75"/>
    </row>
    <row r="3" spans="1:16" s="3" customFormat="1" ht="14.25" customHeight="1" x14ac:dyDescent="0.35">
      <c r="A3" s="96"/>
      <c r="B3" s="96"/>
      <c r="C3" s="91"/>
      <c r="D3" s="91"/>
      <c r="E3" s="91"/>
      <c r="F3" s="96"/>
      <c r="G3" s="96"/>
      <c r="H3" s="96"/>
      <c r="I3" s="94"/>
      <c r="J3" s="94"/>
      <c r="M3" s="70"/>
      <c r="N3" s="75"/>
      <c r="O3" s="75"/>
      <c r="P3" s="75"/>
    </row>
    <row r="4" spans="1:16" s="1" customFormat="1" ht="15" customHeight="1" x14ac:dyDescent="0.4">
      <c r="B4" s="4" t="s">
        <v>0</v>
      </c>
      <c r="C4" s="56">
        <v>26</v>
      </c>
      <c r="D4" s="56">
        <v>26</v>
      </c>
      <c r="E4" s="56">
        <v>26.2</v>
      </c>
      <c r="F4" s="35">
        <v>26.4</v>
      </c>
      <c r="G4" s="35">
        <v>26.6</v>
      </c>
      <c r="H4" s="35">
        <v>26.9</v>
      </c>
      <c r="I4" s="6">
        <v>0.9</v>
      </c>
      <c r="J4" s="6"/>
      <c r="M4" s="70"/>
      <c r="N4" s="75"/>
      <c r="O4" s="75"/>
      <c r="P4" s="75"/>
    </row>
    <row r="5" spans="1:16" s="1" customFormat="1" ht="15" customHeight="1" x14ac:dyDescent="0.4">
      <c r="B5" s="7" t="s">
        <v>20</v>
      </c>
      <c r="C5" s="52">
        <v>0</v>
      </c>
      <c r="D5" s="52">
        <v>0</v>
      </c>
      <c r="E5" s="52">
        <v>0.2</v>
      </c>
      <c r="F5" s="36">
        <v>0.2</v>
      </c>
      <c r="G5" s="36">
        <v>0.2</v>
      </c>
      <c r="H5" s="36">
        <v>0.3</v>
      </c>
      <c r="I5" s="8"/>
      <c r="J5" s="9"/>
      <c r="M5" s="70"/>
      <c r="N5" s="75"/>
      <c r="O5" s="75"/>
      <c r="P5" s="75"/>
    </row>
    <row r="6" spans="1:16" s="1" customFormat="1" ht="13.5" customHeight="1" x14ac:dyDescent="0.4">
      <c r="A6" s="40"/>
      <c r="B6" s="14"/>
      <c r="C6" s="54"/>
      <c r="D6" s="54"/>
      <c r="E6" s="54"/>
      <c r="F6" s="14"/>
      <c r="G6" s="14"/>
      <c r="H6" s="14"/>
      <c r="I6" s="15"/>
      <c r="J6" s="16"/>
      <c r="M6" s="70"/>
      <c r="N6" s="75"/>
      <c r="O6" s="75"/>
      <c r="P6" s="75"/>
    </row>
    <row r="7" spans="1:16" ht="15" customHeight="1" x14ac:dyDescent="0.35">
      <c r="B7" s="7" t="s">
        <v>1</v>
      </c>
      <c r="C7" s="53">
        <v>23.7</v>
      </c>
      <c r="D7" s="53">
        <v>23.8</v>
      </c>
      <c r="E7" s="53">
        <v>24.4</v>
      </c>
      <c r="F7" s="37">
        <v>24.756568069079552</v>
      </c>
      <c r="G7" s="37">
        <v>24.929152573361367</v>
      </c>
      <c r="H7" s="37">
        <v>25.594001264793569</v>
      </c>
      <c r="I7" s="9">
        <f>H7-C7</f>
        <v>1.8940012647935696</v>
      </c>
      <c r="J7" s="9"/>
      <c r="M7" s="70"/>
      <c r="N7" s="75"/>
      <c r="O7" s="75"/>
      <c r="P7" s="75"/>
    </row>
    <row r="8" spans="1:16" ht="15" customHeight="1" x14ac:dyDescent="0.35">
      <c r="B8" s="7" t="s">
        <v>2</v>
      </c>
      <c r="C8" s="52">
        <v>25.9</v>
      </c>
      <c r="D8" s="52">
        <v>26</v>
      </c>
      <c r="E8" s="52">
        <v>25.3</v>
      </c>
      <c r="F8" s="37">
        <v>25.938137855236299</v>
      </c>
      <c r="G8" s="37">
        <v>25.600753887231036</v>
      </c>
      <c r="H8" s="37">
        <v>25.300063171193937</v>
      </c>
      <c r="I8" s="9">
        <f t="shared" ref="I8:I25" si="0">H8-C8</f>
        <v>-0.59993682880606158</v>
      </c>
      <c r="J8" s="9"/>
    </row>
    <row r="9" spans="1:16" ht="15" customHeight="1" x14ac:dyDescent="0.35">
      <c r="B9" s="7" t="s">
        <v>3</v>
      </c>
      <c r="C9" s="52">
        <v>25.7</v>
      </c>
      <c r="D9" s="52">
        <v>25.8</v>
      </c>
      <c r="E9" s="52">
        <v>26.3</v>
      </c>
      <c r="F9" s="37">
        <v>26.694394555250966</v>
      </c>
      <c r="G9" s="37">
        <v>27.004941087039146</v>
      </c>
      <c r="H9" s="37">
        <v>27.069583254761454</v>
      </c>
      <c r="I9" s="9">
        <f t="shared" si="0"/>
        <v>1.369583254761455</v>
      </c>
      <c r="J9" s="9"/>
    </row>
    <row r="10" spans="1:16" ht="15" customHeight="1" x14ac:dyDescent="0.35">
      <c r="B10" s="7" t="s">
        <v>4</v>
      </c>
      <c r="C10" s="52">
        <v>24.8</v>
      </c>
      <c r="D10" s="52">
        <v>25.4</v>
      </c>
      <c r="E10" s="52">
        <v>25.5</v>
      </c>
      <c r="F10" s="37">
        <v>25.790225001699408</v>
      </c>
      <c r="G10" s="37">
        <v>26.271591452174508</v>
      </c>
      <c r="H10" s="37">
        <v>26.594529202231332</v>
      </c>
      <c r="I10" s="9">
        <f t="shared" si="0"/>
        <v>1.7945292022313311</v>
      </c>
      <c r="J10" s="9"/>
    </row>
    <row r="11" spans="1:16" ht="15" customHeight="1" x14ac:dyDescent="0.35">
      <c r="B11" s="7" t="s">
        <v>5</v>
      </c>
      <c r="C11" s="52">
        <v>26.7</v>
      </c>
      <c r="D11" s="52">
        <v>26.5</v>
      </c>
      <c r="E11" s="52">
        <v>26.2</v>
      </c>
      <c r="F11" s="37">
        <v>26.273621875816421</v>
      </c>
      <c r="G11" s="37">
        <v>26.829056111352763</v>
      </c>
      <c r="H11" s="37">
        <v>27.460825902519264</v>
      </c>
      <c r="I11" s="9">
        <f t="shared" si="0"/>
        <v>0.76082590251926518</v>
      </c>
      <c r="J11" s="9"/>
    </row>
    <row r="12" spans="1:16" ht="15" customHeight="1" x14ac:dyDescent="0.35">
      <c r="B12" s="7" t="s">
        <v>6</v>
      </c>
      <c r="C12" s="52">
        <v>31.1</v>
      </c>
      <c r="D12" s="52">
        <v>31</v>
      </c>
      <c r="E12" s="52">
        <v>31.4</v>
      </c>
      <c r="F12" s="37">
        <v>30.773042616451935</v>
      </c>
      <c r="G12" s="37">
        <v>30.674846625766872</v>
      </c>
      <c r="H12" s="37">
        <v>30.465341735336889</v>
      </c>
      <c r="I12" s="9">
        <f t="shared" si="0"/>
        <v>-0.6346582646631127</v>
      </c>
      <c r="J12" s="9"/>
    </row>
    <row r="13" spans="1:16" ht="15" customHeight="1" x14ac:dyDescent="0.35">
      <c r="B13" s="7" t="s">
        <v>7</v>
      </c>
      <c r="C13" s="52">
        <v>26.4</v>
      </c>
      <c r="D13" s="52">
        <v>27.9</v>
      </c>
      <c r="E13" s="52">
        <v>30.5</v>
      </c>
      <c r="F13" s="37">
        <v>30.277078085642316</v>
      </c>
      <c r="G13" s="37">
        <v>31.177944862155389</v>
      </c>
      <c r="H13" s="37">
        <v>30.746561886051083</v>
      </c>
      <c r="I13" s="9">
        <f t="shared" si="0"/>
        <v>4.3465618860510844</v>
      </c>
      <c r="J13" s="9"/>
    </row>
    <row r="14" spans="1:16" ht="15" customHeight="1" x14ac:dyDescent="0.35">
      <c r="B14" s="7" t="s">
        <v>8</v>
      </c>
      <c r="C14" s="52">
        <v>31.5</v>
      </c>
      <c r="D14" s="52">
        <v>31.4</v>
      </c>
      <c r="E14" s="52">
        <v>30.6</v>
      </c>
      <c r="F14" s="37">
        <v>29.912336968141972</v>
      </c>
      <c r="G14" s="37">
        <v>29.105125977410946</v>
      </c>
      <c r="H14" s="37">
        <v>28.602620087336245</v>
      </c>
      <c r="I14" s="9">
        <f t="shared" si="0"/>
        <v>-2.8973799126637552</v>
      </c>
      <c r="J14" s="9"/>
    </row>
    <row r="15" spans="1:16" ht="15" customHeight="1" x14ac:dyDescent="0.35">
      <c r="B15" s="7" t="s">
        <v>9</v>
      </c>
      <c r="C15" s="52">
        <v>28.4</v>
      </c>
      <c r="D15" s="52">
        <v>29.2</v>
      </c>
      <c r="E15" s="52">
        <v>30.2</v>
      </c>
      <c r="F15" s="37">
        <v>32.423208191126278</v>
      </c>
      <c r="G15" s="37">
        <v>33.333333333333329</v>
      </c>
      <c r="H15" s="37">
        <v>35.034013605442176</v>
      </c>
      <c r="I15" s="9">
        <f t="shared" si="0"/>
        <v>6.6340136054421777</v>
      </c>
      <c r="J15" s="9"/>
    </row>
    <row r="16" spans="1:16" ht="15" customHeight="1" x14ac:dyDescent="0.35">
      <c r="B16" s="7" t="s">
        <v>10</v>
      </c>
      <c r="C16" s="52">
        <v>28.6</v>
      </c>
      <c r="D16" s="52">
        <v>28.6</v>
      </c>
      <c r="E16" s="52">
        <v>28.8</v>
      </c>
      <c r="F16" s="37">
        <v>28.806089743589741</v>
      </c>
      <c r="G16" s="37">
        <v>28.571428571428569</v>
      </c>
      <c r="H16" s="37">
        <v>28.758429194763984</v>
      </c>
      <c r="I16" s="9">
        <f t="shared" si="0"/>
        <v>0.15842919476398265</v>
      </c>
      <c r="J16" s="9"/>
    </row>
    <row r="17" spans="1:10" ht="15" customHeight="1" x14ac:dyDescent="0.35">
      <c r="B17" s="7" t="s">
        <v>11</v>
      </c>
      <c r="C17" s="52">
        <v>29.6</v>
      </c>
      <c r="D17" s="52">
        <v>28.8</v>
      </c>
      <c r="E17" s="52">
        <v>29</v>
      </c>
      <c r="F17" s="37">
        <v>29.74404236540159</v>
      </c>
      <c r="G17" s="37">
        <v>30.442556995976755</v>
      </c>
      <c r="H17" s="37">
        <v>29.722470904207697</v>
      </c>
      <c r="I17" s="9">
        <f t="shared" si="0"/>
        <v>0.12247090420769524</v>
      </c>
      <c r="J17" s="9"/>
    </row>
    <row r="18" spans="1:10" ht="15" customHeight="1" x14ac:dyDescent="0.35">
      <c r="B18" s="7" t="s">
        <v>12</v>
      </c>
      <c r="C18" s="52">
        <v>23.9</v>
      </c>
      <c r="D18" s="52">
        <v>24.5</v>
      </c>
      <c r="E18" s="52">
        <v>25.1</v>
      </c>
      <c r="F18" s="37">
        <v>25.730852863010391</v>
      </c>
      <c r="G18" s="37">
        <v>26.622902990517872</v>
      </c>
      <c r="H18" s="37">
        <v>27.626177251871532</v>
      </c>
      <c r="I18" s="9">
        <f t="shared" si="0"/>
        <v>3.7261772518715333</v>
      </c>
      <c r="J18" s="9"/>
    </row>
    <row r="19" spans="1:10" ht="15" customHeight="1" x14ac:dyDescent="0.35">
      <c r="B19" s="7" t="s">
        <v>24</v>
      </c>
      <c r="C19" s="52">
        <v>26.6</v>
      </c>
      <c r="D19" s="52">
        <v>26.5</v>
      </c>
      <c r="E19" s="52">
        <v>26.7</v>
      </c>
      <c r="F19" s="37">
        <v>26.586928662964542</v>
      </c>
      <c r="G19" s="37">
        <v>26.57510729613734</v>
      </c>
      <c r="H19" s="37">
        <v>26.544054747647561</v>
      </c>
      <c r="I19" s="9">
        <f t="shared" si="0"/>
        <v>-5.5945252352440633E-2</v>
      </c>
      <c r="J19" s="9"/>
    </row>
    <row r="20" spans="1:10" ht="15" customHeight="1" x14ac:dyDescent="0.35">
      <c r="B20" s="7" t="s">
        <v>13</v>
      </c>
      <c r="C20" s="52">
        <v>26.8</v>
      </c>
      <c r="D20" s="52">
        <v>26</v>
      </c>
      <c r="E20" s="52">
        <v>26.4</v>
      </c>
      <c r="F20" s="37">
        <v>25.707013574660632</v>
      </c>
      <c r="G20" s="37">
        <v>26.043165467625901</v>
      </c>
      <c r="H20" s="37">
        <v>26.056138361213492</v>
      </c>
      <c r="I20" s="9">
        <f t="shared" si="0"/>
        <v>-0.74386163878650891</v>
      </c>
      <c r="J20" s="9"/>
    </row>
    <row r="21" spans="1:10" ht="15" customHeight="1" x14ac:dyDescent="0.35">
      <c r="B21" s="7" t="s">
        <v>14</v>
      </c>
      <c r="C21" s="52">
        <v>22.9</v>
      </c>
      <c r="D21" s="52">
        <v>23.9</v>
      </c>
      <c r="E21" s="52">
        <v>25.3</v>
      </c>
      <c r="F21" s="37">
        <v>25.94142259414226</v>
      </c>
      <c r="G21" s="37">
        <v>26.671358198451795</v>
      </c>
      <c r="H21" s="37">
        <v>27.538349159970782</v>
      </c>
      <c r="I21" s="9">
        <f t="shared" si="0"/>
        <v>4.6383491599707831</v>
      </c>
      <c r="J21" s="9"/>
    </row>
    <row r="22" spans="1:10" ht="15" customHeight="1" x14ac:dyDescent="0.35">
      <c r="B22" s="7" t="s">
        <v>15</v>
      </c>
      <c r="C22" s="52">
        <v>28.6</v>
      </c>
      <c r="D22" s="52">
        <v>28.1</v>
      </c>
      <c r="E22" s="52">
        <v>28</v>
      </c>
      <c r="F22" s="37">
        <v>27.94716701641773</v>
      </c>
      <c r="G22" s="37">
        <v>28.089053803339521</v>
      </c>
      <c r="H22" s="37">
        <v>28.682938917110647</v>
      </c>
      <c r="I22" s="9">
        <f t="shared" si="0"/>
        <v>8.2938917110645605E-2</v>
      </c>
      <c r="J22" s="9"/>
    </row>
    <row r="23" spans="1:10" ht="15" customHeight="1" x14ac:dyDescent="0.35">
      <c r="B23" s="7" t="s">
        <v>16</v>
      </c>
      <c r="C23" s="52">
        <v>27.6</v>
      </c>
      <c r="D23" s="52">
        <v>27</v>
      </c>
      <c r="E23" s="52">
        <v>27.1</v>
      </c>
      <c r="F23" s="37">
        <v>27.269756193215244</v>
      </c>
      <c r="G23" s="37">
        <v>27.472094550229809</v>
      </c>
      <c r="H23" s="37">
        <v>27.818254073387205</v>
      </c>
      <c r="I23" s="9">
        <f t="shared" si="0"/>
        <v>0.21825407338720382</v>
      </c>
      <c r="J23" s="9"/>
    </row>
    <row r="24" spans="1:10" ht="15" customHeight="1" x14ac:dyDescent="0.35">
      <c r="B24" s="7" t="s">
        <v>17</v>
      </c>
      <c r="C24" s="52">
        <v>23.3</v>
      </c>
      <c r="D24" s="52">
        <v>22.9</v>
      </c>
      <c r="E24" s="52">
        <v>23</v>
      </c>
      <c r="F24" s="37">
        <v>23.026315789473685</v>
      </c>
      <c r="G24" s="37">
        <v>23.078968359478864</v>
      </c>
      <c r="H24" s="37">
        <v>23.394577238672852</v>
      </c>
      <c r="I24" s="9">
        <f t="shared" si="0"/>
        <v>9.4577238672851394E-2</v>
      </c>
      <c r="J24" s="9"/>
    </row>
    <row r="25" spans="1:10" ht="15" customHeight="1" x14ac:dyDescent="0.35">
      <c r="B25" s="7" t="s">
        <v>18</v>
      </c>
      <c r="C25" s="52">
        <v>25.6</v>
      </c>
      <c r="D25" s="52">
        <v>25.7</v>
      </c>
      <c r="E25" s="52">
        <v>25.7</v>
      </c>
      <c r="F25" s="37">
        <v>26.33104336625161</v>
      </c>
      <c r="G25" s="37">
        <v>26.814911706998039</v>
      </c>
      <c r="H25" s="37">
        <v>27.313645844768907</v>
      </c>
      <c r="I25" s="9">
        <f t="shared" si="0"/>
        <v>1.7136458447689051</v>
      </c>
      <c r="J25" s="9"/>
    </row>
    <row r="26" spans="1:10" ht="6" customHeight="1" x14ac:dyDescent="0.35"/>
    <row r="27" spans="1:10" s="1" customFormat="1" ht="31.5" x14ac:dyDescent="0.4">
      <c r="A27" s="101" t="s">
        <v>39</v>
      </c>
      <c r="B27" s="101"/>
      <c r="C27" s="47">
        <v>2017</v>
      </c>
      <c r="D27" s="47">
        <v>2018</v>
      </c>
      <c r="E27" s="47">
        <v>2019</v>
      </c>
      <c r="F27" s="33">
        <v>2020</v>
      </c>
      <c r="G27" s="33">
        <v>2021</v>
      </c>
      <c r="H27" s="33">
        <v>2022</v>
      </c>
      <c r="I27" s="34" t="s">
        <v>360</v>
      </c>
      <c r="J27" s="34"/>
    </row>
    <row r="28" spans="1:10" s="1" customFormat="1" ht="15" customHeight="1" x14ac:dyDescent="0.4">
      <c r="B28" s="4" t="s">
        <v>0</v>
      </c>
      <c r="C28" s="56">
        <v>34.4</v>
      </c>
      <c r="D28" s="56">
        <v>34.299999999999997</v>
      </c>
      <c r="E28" s="56">
        <v>34.4</v>
      </c>
      <c r="F28" s="35">
        <v>34.700000000000003</v>
      </c>
      <c r="G28" s="35">
        <v>35</v>
      </c>
      <c r="H28" s="35">
        <v>35.200000000000003</v>
      </c>
      <c r="I28" s="6">
        <v>0.8</v>
      </c>
      <c r="J28" s="6"/>
    </row>
    <row r="29" spans="1:10" ht="15" customHeight="1" x14ac:dyDescent="0.35">
      <c r="B29" s="7" t="s">
        <v>20</v>
      </c>
      <c r="C29" s="52">
        <v>0.2</v>
      </c>
      <c r="D29" s="52">
        <v>-0.1</v>
      </c>
      <c r="E29" s="52">
        <v>0.1</v>
      </c>
      <c r="F29" s="36">
        <v>0.3</v>
      </c>
      <c r="G29" s="36">
        <v>0.3</v>
      </c>
      <c r="H29" s="36">
        <v>0.2</v>
      </c>
      <c r="I29" s="8"/>
      <c r="J29" s="9"/>
    </row>
    <row r="30" spans="1:10" ht="13.5" customHeight="1" x14ac:dyDescent="0.35">
      <c r="A30" s="21"/>
      <c r="B30" s="14"/>
      <c r="C30" s="54"/>
      <c r="D30" s="54"/>
      <c r="E30" s="54"/>
      <c r="F30" s="14"/>
      <c r="G30" s="14"/>
      <c r="H30" s="14"/>
      <c r="I30" s="15"/>
      <c r="J30" s="16"/>
    </row>
    <row r="31" spans="1:10" ht="15" customHeight="1" x14ac:dyDescent="0.35">
      <c r="B31" s="7" t="s">
        <v>1</v>
      </c>
      <c r="C31" s="53">
        <v>23.8</v>
      </c>
      <c r="D31" s="53">
        <v>23.3</v>
      </c>
      <c r="E31" s="53">
        <v>23.1</v>
      </c>
      <c r="F31" s="37">
        <v>22.946904280727541</v>
      </c>
      <c r="G31" s="37">
        <v>23.10083188591279</v>
      </c>
      <c r="H31" s="37">
        <v>22.779835576836209</v>
      </c>
      <c r="I31" s="9">
        <f>H31-C31</f>
        <v>-1.0201644231637914</v>
      </c>
      <c r="J31" s="9"/>
    </row>
    <row r="32" spans="1:10" ht="15" customHeight="1" x14ac:dyDescent="0.35">
      <c r="B32" s="7" t="s">
        <v>2</v>
      </c>
      <c r="C32" s="52">
        <v>29.8</v>
      </c>
      <c r="D32" s="52">
        <v>29.7</v>
      </c>
      <c r="E32" s="52">
        <v>30.1</v>
      </c>
      <c r="F32" s="37">
        <v>31.009577641701995</v>
      </c>
      <c r="G32" s="37">
        <v>31.239202136013823</v>
      </c>
      <c r="H32" s="37">
        <v>31.569804169298799</v>
      </c>
      <c r="I32" s="9">
        <f t="shared" ref="I32:I49" si="1">H32-C32</f>
        <v>1.7698041692987978</v>
      </c>
      <c r="J32" s="9"/>
    </row>
    <row r="33" spans="2:10" ht="15" customHeight="1" x14ac:dyDescent="0.35">
      <c r="B33" s="7" t="s">
        <v>3</v>
      </c>
      <c r="C33" s="52">
        <v>36.9</v>
      </c>
      <c r="D33" s="52">
        <v>36.799999999999997</v>
      </c>
      <c r="E33" s="52">
        <v>37.1</v>
      </c>
      <c r="F33" s="37">
        <v>37.234143113715852</v>
      </c>
      <c r="G33" s="37">
        <v>37.742303306727479</v>
      </c>
      <c r="H33" s="37">
        <v>38.05393173675278</v>
      </c>
      <c r="I33" s="9">
        <f t="shared" si="1"/>
        <v>1.1539317367527815</v>
      </c>
      <c r="J33" s="9"/>
    </row>
    <row r="34" spans="2:10" ht="15" customHeight="1" x14ac:dyDescent="0.35">
      <c r="B34" s="7" t="s">
        <v>4</v>
      </c>
      <c r="C34" s="52">
        <v>29.7</v>
      </c>
      <c r="D34" s="52">
        <v>29.5</v>
      </c>
      <c r="E34" s="52">
        <v>29.3</v>
      </c>
      <c r="F34" s="37">
        <v>29.175446944463328</v>
      </c>
      <c r="G34" s="37">
        <v>29.03666279784256</v>
      </c>
      <c r="H34" s="37">
        <v>28.765374017071039</v>
      </c>
      <c r="I34" s="9">
        <f t="shared" si="1"/>
        <v>-0.93462598292896004</v>
      </c>
      <c r="J34" s="9"/>
    </row>
    <row r="35" spans="2:10" ht="15" customHeight="1" x14ac:dyDescent="0.35">
      <c r="B35" s="7" t="s">
        <v>5</v>
      </c>
      <c r="C35" s="52">
        <v>24.2</v>
      </c>
      <c r="D35" s="52">
        <v>23.3</v>
      </c>
      <c r="E35" s="52">
        <v>23.1</v>
      </c>
      <c r="F35" s="37">
        <v>23.06017591221806</v>
      </c>
      <c r="G35" s="37">
        <v>23.227490213136146</v>
      </c>
      <c r="H35" s="37">
        <v>23.244740715089602</v>
      </c>
      <c r="I35" s="9">
        <f t="shared" si="1"/>
        <v>-0.95525928491039735</v>
      </c>
      <c r="J35" s="9"/>
    </row>
    <row r="36" spans="2:10" ht="15" customHeight="1" x14ac:dyDescent="0.35">
      <c r="B36" s="7" t="s">
        <v>6</v>
      </c>
      <c r="C36" s="52">
        <v>44</v>
      </c>
      <c r="D36" s="52">
        <v>43</v>
      </c>
      <c r="E36" s="52">
        <v>41.9</v>
      </c>
      <c r="F36" s="37">
        <v>42.343904856293356</v>
      </c>
      <c r="G36" s="37">
        <v>42.257668711656443</v>
      </c>
      <c r="H36" s="37">
        <v>41.250605913717884</v>
      </c>
      <c r="I36" s="9">
        <f t="shared" si="1"/>
        <v>-2.7493940862821162</v>
      </c>
      <c r="J36" s="9"/>
    </row>
    <row r="37" spans="2:10" ht="15" customHeight="1" x14ac:dyDescent="0.35">
      <c r="B37" s="7" t="s">
        <v>7</v>
      </c>
      <c r="C37" s="52">
        <v>51.9</v>
      </c>
      <c r="D37" s="52">
        <v>50.7</v>
      </c>
      <c r="E37" s="52">
        <v>49.5</v>
      </c>
      <c r="F37" s="37">
        <v>49.521410579345087</v>
      </c>
      <c r="G37" s="37">
        <v>49.122807017543856</v>
      </c>
      <c r="H37" s="37">
        <v>48.182711198428294</v>
      </c>
      <c r="I37" s="9">
        <f t="shared" si="1"/>
        <v>-3.7172888015717049</v>
      </c>
      <c r="J37" s="9"/>
    </row>
    <row r="38" spans="2:10" ht="15" customHeight="1" x14ac:dyDescent="0.35">
      <c r="B38" s="7" t="s">
        <v>8</v>
      </c>
      <c r="C38" s="52">
        <v>20.8</v>
      </c>
      <c r="D38" s="52">
        <v>21.3</v>
      </c>
      <c r="E38" s="52">
        <v>21.5</v>
      </c>
      <c r="F38" s="37">
        <v>21.530895873423134</v>
      </c>
      <c r="G38" s="37">
        <v>22.241529105125977</v>
      </c>
      <c r="H38" s="37">
        <v>23.755458515283841</v>
      </c>
      <c r="I38" s="9">
        <f t="shared" si="1"/>
        <v>2.9554585152838406</v>
      </c>
      <c r="J38" s="9"/>
    </row>
    <row r="39" spans="2:10" ht="15" customHeight="1" x14ac:dyDescent="0.35">
      <c r="B39" s="7" t="s">
        <v>9</v>
      </c>
      <c r="C39" s="52">
        <v>42.9</v>
      </c>
      <c r="D39" s="52">
        <v>41.9</v>
      </c>
      <c r="E39" s="52">
        <v>43.4</v>
      </c>
      <c r="F39" s="37">
        <v>43.344709897610926</v>
      </c>
      <c r="G39" s="37">
        <v>48.263888888888893</v>
      </c>
      <c r="H39" s="37">
        <v>47.278911564625851</v>
      </c>
      <c r="I39" s="9">
        <f t="shared" si="1"/>
        <v>4.3789115646258523</v>
      </c>
      <c r="J39" s="9"/>
    </row>
    <row r="40" spans="2:10" ht="15" customHeight="1" x14ac:dyDescent="0.35">
      <c r="B40" s="7" t="s">
        <v>10</v>
      </c>
      <c r="C40" s="52">
        <v>53.3</v>
      </c>
      <c r="D40" s="52">
        <v>53.7</v>
      </c>
      <c r="E40" s="52">
        <v>53.2</v>
      </c>
      <c r="F40" s="37">
        <v>52.884615384615387</v>
      </c>
      <c r="G40" s="37">
        <v>51.726844583987443</v>
      </c>
      <c r="H40" s="37">
        <v>52.836176120587062</v>
      </c>
      <c r="I40" s="9">
        <f t="shared" si="1"/>
        <v>-0.46382387941293501</v>
      </c>
      <c r="J40" s="9"/>
    </row>
    <row r="41" spans="2:10" ht="15" customHeight="1" x14ac:dyDescent="0.35">
      <c r="B41" s="7" t="s">
        <v>11</v>
      </c>
      <c r="C41" s="52">
        <v>47.1</v>
      </c>
      <c r="D41" s="52">
        <v>46.1</v>
      </c>
      <c r="E41" s="52">
        <v>47.3</v>
      </c>
      <c r="F41" s="37">
        <v>48.278905560458959</v>
      </c>
      <c r="G41" s="37">
        <v>49.620026821636124</v>
      </c>
      <c r="H41" s="37">
        <v>49.955237242614146</v>
      </c>
      <c r="I41" s="9">
        <f t="shared" si="1"/>
        <v>2.8552372426141446</v>
      </c>
      <c r="J41" s="9"/>
    </row>
    <row r="42" spans="2:10" ht="15" customHeight="1" x14ac:dyDescent="0.35">
      <c r="B42" s="7" t="s">
        <v>12</v>
      </c>
      <c r="C42" s="52">
        <v>41.5</v>
      </c>
      <c r="D42" s="52">
        <v>41.7</v>
      </c>
      <c r="E42" s="52">
        <v>40.799999999999997</v>
      </c>
      <c r="F42" s="37">
        <v>41.024402029475723</v>
      </c>
      <c r="G42" s="37">
        <v>41.915876489180647</v>
      </c>
      <c r="H42" s="37">
        <v>42.356918618691139</v>
      </c>
      <c r="I42" s="9">
        <f t="shared" si="1"/>
        <v>0.8569186186911395</v>
      </c>
      <c r="J42" s="9"/>
    </row>
    <row r="43" spans="2:10" ht="15" customHeight="1" x14ac:dyDescent="0.35">
      <c r="B43" s="7" t="s">
        <v>24</v>
      </c>
      <c r="C43" s="52">
        <v>48.4</v>
      </c>
      <c r="D43" s="52">
        <v>48.5</v>
      </c>
      <c r="E43" s="52">
        <v>49.2</v>
      </c>
      <c r="F43" s="37">
        <v>49.944468175993165</v>
      </c>
      <c r="G43" s="37">
        <v>50.386266094420598</v>
      </c>
      <c r="H43" s="37">
        <v>50.453378956372966</v>
      </c>
      <c r="I43" s="9">
        <f t="shared" si="1"/>
        <v>2.053378956372967</v>
      </c>
      <c r="J43" s="9"/>
    </row>
    <row r="44" spans="2:10" ht="15" customHeight="1" x14ac:dyDescent="0.35">
      <c r="B44" s="7" t="s">
        <v>13</v>
      </c>
      <c r="C44" s="52">
        <v>40</v>
      </c>
      <c r="D44" s="52">
        <v>40.299999999999997</v>
      </c>
      <c r="E44" s="52">
        <v>41</v>
      </c>
      <c r="F44" s="37">
        <v>41.035067873303163</v>
      </c>
      <c r="G44" s="37">
        <v>41.064748201438853</v>
      </c>
      <c r="H44" s="37">
        <v>40.147434079954635</v>
      </c>
      <c r="I44" s="9">
        <f t="shared" si="1"/>
        <v>0.14743407995463542</v>
      </c>
      <c r="J44" s="9"/>
    </row>
    <row r="45" spans="2:10" ht="15" customHeight="1" x14ac:dyDescent="0.35">
      <c r="B45" s="7" t="s">
        <v>14</v>
      </c>
      <c r="C45" s="52">
        <v>38</v>
      </c>
      <c r="D45" s="52">
        <v>40.4</v>
      </c>
      <c r="E45" s="52">
        <v>43.7</v>
      </c>
      <c r="F45" s="37">
        <v>46.861924686192467</v>
      </c>
      <c r="G45" s="37">
        <v>48.2</v>
      </c>
      <c r="H45" s="37">
        <v>52.8</v>
      </c>
      <c r="I45" s="9">
        <f t="shared" si="1"/>
        <v>14.799999999999997</v>
      </c>
      <c r="J45" s="9"/>
    </row>
    <row r="46" spans="2:10" ht="15" customHeight="1" x14ac:dyDescent="0.35">
      <c r="B46" s="7" t="s">
        <v>15</v>
      </c>
      <c r="C46" s="52">
        <v>31.7</v>
      </c>
      <c r="D46" s="52">
        <v>31.2</v>
      </c>
      <c r="E46" s="52">
        <v>30.9</v>
      </c>
      <c r="F46" s="37">
        <v>31.489939513640291</v>
      </c>
      <c r="G46" s="37">
        <v>31.935683364254793</v>
      </c>
      <c r="H46" s="37">
        <v>32.263660017346055</v>
      </c>
      <c r="I46" s="9">
        <f t="shared" si="1"/>
        <v>0.56366001734605575</v>
      </c>
      <c r="J46" s="9"/>
    </row>
    <row r="47" spans="2:10" ht="15" customHeight="1" x14ac:dyDescent="0.35">
      <c r="B47" s="7" t="s">
        <v>16</v>
      </c>
      <c r="C47" s="52">
        <v>40.9</v>
      </c>
      <c r="D47" s="52">
        <v>40.700000000000003</v>
      </c>
      <c r="E47" s="52">
        <v>41.1</v>
      </c>
      <c r="F47" s="37">
        <v>41.551735407542978</v>
      </c>
      <c r="G47" s="37">
        <v>41.582403151674328</v>
      </c>
      <c r="H47" s="37">
        <v>42.071797589084646</v>
      </c>
      <c r="I47" s="9">
        <f t="shared" si="1"/>
        <v>1.1717975890846475</v>
      </c>
      <c r="J47" s="9"/>
    </row>
    <row r="48" spans="2:10" ht="15" customHeight="1" x14ac:dyDescent="0.35">
      <c r="B48" s="7" t="s">
        <v>17</v>
      </c>
      <c r="C48" s="52">
        <v>32.700000000000003</v>
      </c>
      <c r="D48" s="52">
        <v>32.9</v>
      </c>
      <c r="E48" s="52">
        <v>33.200000000000003</v>
      </c>
      <c r="F48" s="37">
        <v>33.359649122807014</v>
      </c>
      <c r="G48" s="37">
        <v>34.015775946113621</v>
      </c>
      <c r="H48" s="37">
        <v>34.364966107741708</v>
      </c>
      <c r="I48" s="9">
        <f t="shared" si="1"/>
        <v>1.6649661077417051</v>
      </c>
      <c r="J48" s="9"/>
    </row>
    <row r="49" spans="1:10" ht="15" customHeight="1" x14ac:dyDescent="0.35">
      <c r="A49" s="21"/>
      <c r="B49" s="22" t="s">
        <v>18</v>
      </c>
      <c r="C49" s="54">
        <v>39.200000000000003</v>
      </c>
      <c r="D49" s="54">
        <v>40.200000000000003</v>
      </c>
      <c r="E49" s="54">
        <v>41.9</v>
      </c>
      <c r="F49" s="38">
        <v>43.226706741090595</v>
      </c>
      <c r="G49" s="38">
        <v>44.495312840636579</v>
      </c>
      <c r="H49" s="38">
        <v>45.767921835547263</v>
      </c>
      <c r="I49" s="16">
        <f t="shared" si="1"/>
        <v>6.5679218355472599</v>
      </c>
      <c r="J49" s="16"/>
    </row>
    <row r="50" spans="1:10" ht="15" customHeight="1" x14ac:dyDescent="0.35">
      <c r="B50" s="26" t="s">
        <v>25</v>
      </c>
      <c r="C50" s="62"/>
      <c r="D50" s="62"/>
      <c r="E50" s="62"/>
      <c r="I50" s="13"/>
    </row>
    <row r="51" spans="1:10" ht="15" customHeight="1" x14ac:dyDescent="0.35">
      <c r="B51" s="7" t="s">
        <v>38</v>
      </c>
      <c r="C51" s="7"/>
      <c r="D51" s="7"/>
      <c r="E51" s="7"/>
      <c r="F51" s="13"/>
      <c r="G51" s="13"/>
      <c r="H51" s="13"/>
      <c r="I51" s="13"/>
    </row>
    <row r="52" spans="1:10" ht="15" customHeight="1" x14ac:dyDescent="0.35">
      <c r="B52" s="7" t="s">
        <v>37</v>
      </c>
      <c r="C52" s="7"/>
      <c r="D52" s="7"/>
      <c r="E52" s="7"/>
    </row>
    <row r="53" spans="1:10" ht="15" customHeight="1" x14ac:dyDescent="0.35"/>
  </sheetData>
  <mergeCells count="11">
    <mergeCell ref="A2:B3"/>
    <mergeCell ref="A27:B27"/>
    <mergeCell ref="A1:J1"/>
    <mergeCell ref="J2:J3"/>
    <mergeCell ref="F2:F3"/>
    <mergeCell ref="G2:G3"/>
    <mergeCell ref="H2:H3"/>
    <mergeCell ref="I2:I3"/>
    <mergeCell ref="C2:C3"/>
    <mergeCell ref="D2:D3"/>
    <mergeCell ref="E2:E3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K30" sqref="K30"/>
    </sheetView>
  </sheetViews>
  <sheetFormatPr baseColWidth="10" defaultColWidth="11.42578125" defaultRowHeight="18" x14ac:dyDescent="0.35"/>
  <cols>
    <col min="1" max="1" width="1.7109375" style="2" customWidth="1"/>
    <col min="2" max="2" width="27.5703125" style="2" customWidth="1"/>
    <col min="3" max="8" width="12.28515625" style="2" customWidth="1"/>
    <col min="9" max="10" width="14.5703125" style="2" customWidth="1"/>
    <col min="11" max="16384" width="11.42578125" style="2"/>
  </cols>
  <sheetData>
    <row r="1" spans="1:10" s="29" customFormat="1" ht="18" customHeight="1" x14ac:dyDescent="0.4">
      <c r="A1" s="95" t="s">
        <v>82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3" customFormat="1" ht="14.25" customHeight="1" x14ac:dyDescent="0.35">
      <c r="A2" s="90" t="s">
        <v>40</v>
      </c>
      <c r="B2" s="90"/>
      <c r="C2" s="90">
        <v>2017</v>
      </c>
      <c r="D2" s="90">
        <v>2018</v>
      </c>
      <c r="E2" s="90">
        <v>2019</v>
      </c>
      <c r="F2" s="90">
        <v>2020</v>
      </c>
      <c r="G2" s="90">
        <v>2021</v>
      </c>
      <c r="H2" s="90">
        <v>2022</v>
      </c>
      <c r="I2" s="92" t="s">
        <v>191</v>
      </c>
      <c r="J2" s="92"/>
    </row>
    <row r="3" spans="1:10" s="3" customFormat="1" ht="14.25" customHeight="1" x14ac:dyDescent="0.35">
      <c r="A3" s="96"/>
      <c r="B3" s="96"/>
      <c r="C3" s="91"/>
      <c r="D3" s="91"/>
      <c r="E3" s="91"/>
      <c r="F3" s="96"/>
      <c r="G3" s="96"/>
      <c r="H3" s="96"/>
      <c r="I3" s="94"/>
      <c r="J3" s="94"/>
    </row>
    <row r="4" spans="1:10" s="1" customFormat="1" ht="15" customHeight="1" x14ac:dyDescent="0.4">
      <c r="B4" s="4" t="s">
        <v>0</v>
      </c>
      <c r="C4" s="56">
        <v>10.199999999999999</v>
      </c>
      <c r="D4" s="56">
        <v>10.5</v>
      </c>
      <c r="E4" s="56">
        <v>11</v>
      </c>
      <c r="F4" s="35">
        <v>11.5</v>
      </c>
      <c r="G4" s="35">
        <v>11.9</v>
      </c>
      <c r="H4" s="35">
        <v>11.8</v>
      </c>
      <c r="I4" s="6">
        <v>1.6</v>
      </c>
      <c r="J4" s="6"/>
    </row>
    <row r="5" spans="1:10" s="1" customFormat="1" ht="15" customHeight="1" x14ac:dyDescent="0.4">
      <c r="B5" s="7" t="s">
        <v>20</v>
      </c>
      <c r="C5" s="52">
        <v>0.4</v>
      </c>
      <c r="D5" s="52">
        <v>0.3</v>
      </c>
      <c r="E5" s="52">
        <v>0.5</v>
      </c>
      <c r="F5" s="36">
        <v>0.5</v>
      </c>
      <c r="G5" s="36">
        <v>0.4</v>
      </c>
      <c r="H5" s="36">
        <v>-0.1</v>
      </c>
      <c r="I5" s="8"/>
      <c r="J5" s="9"/>
    </row>
    <row r="6" spans="1:10" s="1" customFormat="1" ht="13.5" customHeight="1" x14ac:dyDescent="0.4">
      <c r="A6" s="40"/>
      <c r="B6" s="14"/>
      <c r="C6" s="54"/>
      <c r="D6" s="54"/>
      <c r="E6" s="54"/>
      <c r="F6" s="14"/>
      <c r="G6" s="14"/>
      <c r="H6" s="14"/>
      <c r="I6" s="15"/>
      <c r="J6" s="16"/>
    </row>
    <row r="7" spans="1:10" ht="15" customHeight="1" x14ac:dyDescent="0.35">
      <c r="B7" s="7" t="s">
        <v>1</v>
      </c>
      <c r="C7" s="53">
        <v>7.3</v>
      </c>
      <c r="D7" s="53">
        <v>7.3</v>
      </c>
      <c r="E7" s="53">
        <v>7.5</v>
      </c>
      <c r="F7" s="37">
        <v>7.6704023516443138</v>
      </c>
      <c r="G7" s="37">
        <v>7.8846329646219946</v>
      </c>
      <c r="H7" s="37">
        <v>7.6203812449182395</v>
      </c>
      <c r="I7" s="9">
        <f>H7-C7</f>
        <v>0.32038124491823972</v>
      </c>
      <c r="J7" s="9"/>
    </row>
    <row r="8" spans="1:10" ht="15" customHeight="1" x14ac:dyDescent="0.35">
      <c r="B8" s="7" t="s">
        <v>2</v>
      </c>
      <c r="C8" s="52">
        <v>9.1999999999999993</v>
      </c>
      <c r="D8" s="52">
        <v>9.1999999999999993</v>
      </c>
      <c r="E8" s="52">
        <v>9.6999999999999993</v>
      </c>
      <c r="F8" s="37">
        <v>10.237085884754277</v>
      </c>
      <c r="G8" s="37">
        <v>10.460185330610964</v>
      </c>
      <c r="H8" s="37">
        <v>10.107391029690461</v>
      </c>
      <c r="I8" s="9">
        <f t="shared" ref="I8:I25" si="0">H8-C8</f>
        <v>0.90739102969046215</v>
      </c>
      <c r="J8" s="9"/>
    </row>
    <row r="9" spans="1:10" ht="15" customHeight="1" x14ac:dyDescent="0.35">
      <c r="B9" s="7" t="s">
        <v>3</v>
      </c>
      <c r="C9" s="52">
        <v>10.8</v>
      </c>
      <c r="D9" s="52">
        <v>11.2</v>
      </c>
      <c r="E9" s="52">
        <v>11.7</v>
      </c>
      <c r="F9" s="37">
        <v>12.099442291331885</v>
      </c>
      <c r="G9" s="37">
        <v>12.58076776890916</v>
      </c>
      <c r="H9" s="37">
        <v>12.530643032245898</v>
      </c>
      <c r="I9" s="9">
        <f t="shared" si="0"/>
        <v>1.7306430322458972</v>
      </c>
      <c r="J9" s="9"/>
    </row>
    <row r="10" spans="1:10" ht="15" customHeight="1" x14ac:dyDescent="0.35">
      <c r="B10" s="7" t="s">
        <v>4</v>
      </c>
      <c r="C10" s="52">
        <v>8.4</v>
      </c>
      <c r="D10" s="52">
        <v>8.6999999999999993</v>
      </c>
      <c r="E10" s="52">
        <v>9.1999999999999993</v>
      </c>
      <c r="F10" s="37">
        <v>9.5982598055876558</v>
      </c>
      <c r="G10" s="37">
        <v>9.6879907148221474</v>
      </c>
      <c r="H10" s="37">
        <v>9.4361180186840521</v>
      </c>
      <c r="I10" s="9">
        <f t="shared" si="0"/>
        <v>1.0361180186840517</v>
      </c>
      <c r="J10" s="9"/>
    </row>
    <row r="11" spans="1:10" ht="15" customHeight="1" x14ac:dyDescent="0.35">
      <c r="B11" s="7" t="s">
        <v>5</v>
      </c>
      <c r="C11" s="52">
        <v>7.3</v>
      </c>
      <c r="D11" s="52">
        <v>7.1</v>
      </c>
      <c r="E11" s="52">
        <v>7.3</v>
      </c>
      <c r="F11" s="37">
        <v>7.4022467996168251</v>
      </c>
      <c r="G11" s="37">
        <v>7.6816006959547627</v>
      </c>
      <c r="H11" s="37">
        <v>7.5318154272357374</v>
      </c>
      <c r="I11" s="9">
        <f t="shared" si="0"/>
        <v>0.23181542723573756</v>
      </c>
      <c r="J11" s="9"/>
    </row>
    <row r="12" spans="1:10" ht="15" customHeight="1" x14ac:dyDescent="0.35">
      <c r="B12" s="7" t="s">
        <v>6</v>
      </c>
      <c r="C12" s="52">
        <v>16</v>
      </c>
      <c r="D12" s="52">
        <v>16.2</v>
      </c>
      <c r="E12" s="52">
        <v>16.2</v>
      </c>
      <c r="F12" s="37">
        <v>16.922695738354808</v>
      </c>
      <c r="G12" s="37">
        <v>17.521472392638039</v>
      </c>
      <c r="H12" s="37">
        <v>16.238487639360155</v>
      </c>
      <c r="I12" s="9">
        <f t="shared" si="0"/>
        <v>0.23848763936015516</v>
      </c>
      <c r="J12" s="9"/>
    </row>
    <row r="13" spans="1:10" ht="15" customHeight="1" x14ac:dyDescent="0.35">
      <c r="B13" s="7" t="s">
        <v>7</v>
      </c>
      <c r="C13" s="52">
        <v>14.7</v>
      </c>
      <c r="D13" s="52">
        <v>14.8</v>
      </c>
      <c r="E13" s="52">
        <v>16.2</v>
      </c>
      <c r="F13" s="37">
        <v>17.430730478589421</v>
      </c>
      <c r="G13" s="37">
        <v>18.596491228070175</v>
      </c>
      <c r="H13" s="37">
        <v>17.436149312377211</v>
      </c>
      <c r="I13" s="9">
        <f t="shared" si="0"/>
        <v>2.7361493123772114</v>
      </c>
      <c r="J13" s="9"/>
    </row>
    <row r="14" spans="1:10" ht="15" customHeight="1" x14ac:dyDescent="0.35">
      <c r="B14" s="7" t="s">
        <v>8</v>
      </c>
      <c r="C14" s="52">
        <v>6</v>
      </c>
      <c r="D14" s="52">
        <v>6.1</v>
      </c>
      <c r="E14" s="52">
        <v>6.6</v>
      </c>
      <c r="F14" s="37">
        <v>6.5854180029933724</v>
      </c>
      <c r="G14" s="37">
        <v>6.7767158992180709</v>
      </c>
      <c r="H14" s="37">
        <v>7.2052401746724897</v>
      </c>
      <c r="I14" s="9">
        <f t="shared" si="0"/>
        <v>1.2052401746724897</v>
      </c>
      <c r="J14" s="9"/>
    </row>
    <row r="15" spans="1:10" ht="15" customHeight="1" x14ac:dyDescent="0.35">
      <c r="B15" s="7" t="s">
        <v>9</v>
      </c>
      <c r="C15" s="52">
        <v>14.2</v>
      </c>
      <c r="D15" s="52">
        <v>13.4</v>
      </c>
      <c r="E15" s="52">
        <v>13.9</v>
      </c>
      <c r="F15" s="37">
        <v>12.627986348122866</v>
      </c>
      <c r="G15" s="37">
        <v>13.541666666666666</v>
      </c>
      <c r="H15" s="37">
        <v>13.605442176870749</v>
      </c>
      <c r="I15" s="9">
        <f t="shared" si="0"/>
        <v>-0.5945578231292501</v>
      </c>
      <c r="J15" s="9"/>
    </row>
    <row r="16" spans="1:10" ht="15" customHeight="1" x14ac:dyDescent="0.35">
      <c r="B16" s="7" t="s">
        <v>10</v>
      </c>
      <c r="C16" s="52">
        <v>16.100000000000001</v>
      </c>
      <c r="D16" s="52">
        <v>17</v>
      </c>
      <c r="E16" s="52">
        <v>18.399999999999999</v>
      </c>
      <c r="F16" s="37">
        <v>19.230769230769234</v>
      </c>
      <c r="G16" s="37">
        <v>18.720565149136579</v>
      </c>
      <c r="H16" s="37">
        <v>19.278064260214201</v>
      </c>
      <c r="I16" s="9">
        <f t="shared" si="0"/>
        <v>3.1780642602141995</v>
      </c>
      <c r="J16" s="9"/>
    </row>
    <row r="17" spans="1:10" ht="15" customHeight="1" x14ac:dyDescent="0.35">
      <c r="B17" s="7" t="s">
        <v>11</v>
      </c>
      <c r="C17" s="52">
        <v>12.3</v>
      </c>
      <c r="D17" s="52">
        <v>12.7</v>
      </c>
      <c r="E17" s="52">
        <v>13.5</v>
      </c>
      <c r="F17" s="37">
        <v>15.225066195939982</v>
      </c>
      <c r="G17" s="37">
        <v>16.942333482342423</v>
      </c>
      <c r="H17" s="37">
        <v>17.412712623097583</v>
      </c>
      <c r="I17" s="9">
        <f t="shared" si="0"/>
        <v>5.1127126230975826</v>
      </c>
      <c r="J17" s="9"/>
    </row>
    <row r="18" spans="1:10" ht="15" customHeight="1" x14ac:dyDescent="0.35">
      <c r="B18" s="7" t="s">
        <v>12</v>
      </c>
      <c r="C18" s="52">
        <v>13.6</v>
      </c>
      <c r="D18" s="52">
        <v>14.3</v>
      </c>
      <c r="E18" s="52">
        <v>13.8</v>
      </c>
      <c r="F18" s="37">
        <v>13.81976322783281</v>
      </c>
      <c r="G18" s="37">
        <v>14.077315827862874</v>
      </c>
      <c r="H18" s="37">
        <v>13.861386138613863</v>
      </c>
      <c r="I18" s="9">
        <f t="shared" si="0"/>
        <v>0.26138613861386339</v>
      </c>
      <c r="J18" s="9"/>
    </row>
    <row r="19" spans="1:10" ht="15" customHeight="1" x14ac:dyDescent="0.35">
      <c r="B19" s="7" t="s">
        <v>24</v>
      </c>
      <c r="C19" s="52">
        <v>14.4</v>
      </c>
      <c r="D19" s="52">
        <v>15</v>
      </c>
      <c r="E19" s="52">
        <v>16.2</v>
      </c>
      <c r="F19" s="37">
        <v>17.582229816317813</v>
      </c>
      <c r="G19" s="37">
        <v>18.300429184549355</v>
      </c>
      <c r="H19" s="37">
        <v>18.400342172797263</v>
      </c>
      <c r="I19" s="9">
        <f t="shared" si="0"/>
        <v>4.0003421727972626</v>
      </c>
      <c r="J19" s="9"/>
    </row>
    <row r="20" spans="1:10" ht="15" customHeight="1" x14ac:dyDescent="0.35">
      <c r="B20" s="7" t="s">
        <v>13</v>
      </c>
      <c r="C20" s="52">
        <v>14</v>
      </c>
      <c r="D20" s="52">
        <v>14.8</v>
      </c>
      <c r="E20" s="52">
        <v>14.9</v>
      </c>
      <c r="F20" s="37">
        <v>14.903846153846153</v>
      </c>
      <c r="G20" s="37">
        <v>14.791366906474821</v>
      </c>
      <c r="H20" s="37">
        <v>14.261411964842644</v>
      </c>
      <c r="I20" s="9">
        <f t="shared" si="0"/>
        <v>0.26141196484264384</v>
      </c>
      <c r="J20" s="9"/>
    </row>
    <row r="21" spans="1:10" ht="15" customHeight="1" x14ac:dyDescent="0.35">
      <c r="B21" s="7" t="s">
        <v>14</v>
      </c>
      <c r="C21" s="52">
        <v>7.3</v>
      </c>
      <c r="D21" s="52">
        <v>7.4</v>
      </c>
      <c r="E21" s="52">
        <v>8.4</v>
      </c>
      <c r="F21" s="37">
        <v>8.9260808926080895</v>
      </c>
      <c r="G21" s="37">
        <v>9.2892329345531319</v>
      </c>
      <c r="H21" s="37">
        <v>10.226442658875092</v>
      </c>
      <c r="I21" s="9">
        <f t="shared" si="0"/>
        <v>2.926442658875092</v>
      </c>
      <c r="J21" s="9"/>
    </row>
    <row r="22" spans="1:10" ht="15" customHeight="1" x14ac:dyDescent="0.35">
      <c r="B22" s="7" t="s">
        <v>15</v>
      </c>
      <c r="C22" s="52">
        <v>9</v>
      </c>
      <c r="D22" s="52">
        <v>9.3000000000000007</v>
      </c>
      <c r="E22" s="52">
        <v>9.6</v>
      </c>
      <c r="F22" s="37">
        <v>10.183927910134551</v>
      </c>
      <c r="G22" s="37">
        <v>10.847247990105133</v>
      </c>
      <c r="H22" s="37">
        <v>10.692603147069756</v>
      </c>
      <c r="I22" s="9">
        <f t="shared" si="0"/>
        <v>1.6926031470697556</v>
      </c>
      <c r="J22" s="9"/>
    </row>
    <row r="23" spans="1:10" ht="15" customHeight="1" x14ac:dyDescent="0.35">
      <c r="B23" s="7" t="s">
        <v>16</v>
      </c>
      <c r="C23" s="52">
        <v>11.4</v>
      </c>
      <c r="D23" s="52">
        <v>12</v>
      </c>
      <c r="E23" s="52">
        <v>12.7</v>
      </c>
      <c r="F23" s="37">
        <v>13.569514347342965</v>
      </c>
      <c r="G23" s="37">
        <v>14.044648719632304</v>
      </c>
      <c r="H23" s="37">
        <v>14.366141210756393</v>
      </c>
      <c r="I23" s="9">
        <f t="shared" si="0"/>
        <v>2.9661412107563923</v>
      </c>
      <c r="J23" s="9"/>
    </row>
    <row r="24" spans="1:10" ht="15" customHeight="1" x14ac:dyDescent="0.35">
      <c r="B24" s="7" t="s">
        <v>17</v>
      </c>
      <c r="C24" s="52">
        <v>9.5</v>
      </c>
      <c r="D24" s="52">
        <v>10.1</v>
      </c>
      <c r="E24" s="52">
        <v>10.7</v>
      </c>
      <c r="F24" s="37">
        <v>11.298245614035087</v>
      </c>
      <c r="G24" s="37">
        <v>11.61038730833998</v>
      </c>
      <c r="H24" s="37">
        <v>11.362825544059936</v>
      </c>
      <c r="I24" s="9">
        <f t="shared" si="0"/>
        <v>1.8628255440599357</v>
      </c>
      <c r="J24" s="9"/>
    </row>
    <row r="25" spans="1:10" ht="15" customHeight="1" x14ac:dyDescent="0.35">
      <c r="B25" s="7" t="s">
        <v>18</v>
      </c>
      <c r="C25" s="52">
        <v>11</v>
      </c>
      <c r="D25" s="52">
        <v>11.5</v>
      </c>
      <c r="E25" s="52">
        <v>12.5</v>
      </c>
      <c r="F25" s="37">
        <v>13.256762559038213</v>
      </c>
      <c r="G25" s="37">
        <v>13.810769566165249</v>
      </c>
      <c r="H25" s="37">
        <v>14.030080140520365</v>
      </c>
      <c r="I25" s="9">
        <f t="shared" si="0"/>
        <v>3.030080140520365</v>
      </c>
      <c r="J25" s="9"/>
    </row>
    <row r="26" spans="1:10" ht="6" customHeight="1" x14ac:dyDescent="0.35"/>
    <row r="27" spans="1:10" s="1" customFormat="1" ht="31.5" x14ac:dyDescent="0.4">
      <c r="A27" s="101" t="s">
        <v>41</v>
      </c>
      <c r="B27" s="101"/>
      <c r="C27" s="47">
        <v>2017</v>
      </c>
      <c r="D27" s="47">
        <v>2018</v>
      </c>
      <c r="E27" s="47">
        <v>2019</v>
      </c>
      <c r="F27" s="33">
        <v>2020</v>
      </c>
      <c r="G27" s="33">
        <v>2021</v>
      </c>
      <c r="H27" s="33">
        <v>2022</v>
      </c>
      <c r="I27" s="34" t="s">
        <v>360</v>
      </c>
      <c r="J27" s="34"/>
    </row>
    <row r="28" spans="1:10" s="1" customFormat="1" ht="15" customHeight="1" x14ac:dyDescent="0.4">
      <c r="B28" s="4" t="s">
        <v>0</v>
      </c>
      <c r="C28" s="56">
        <v>60.4</v>
      </c>
      <c r="D28" s="56">
        <v>60.3</v>
      </c>
      <c r="E28" s="56">
        <v>60.6</v>
      </c>
      <c r="F28" s="35">
        <v>61</v>
      </c>
      <c r="G28" s="35">
        <v>61.6</v>
      </c>
      <c r="H28" s="35">
        <v>62.1</v>
      </c>
      <c r="I28" s="6">
        <v>1.7</v>
      </c>
      <c r="J28" s="6"/>
    </row>
    <row r="29" spans="1:10" ht="15" customHeight="1" x14ac:dyDescent="0.35">
      <c r="B29" s="7" t="s">
        <v>20</v>
      </c>
      <c r="C29" s="54">
        <v>0.2</v>
      </c>
      <c r="D29" s="54">
        <v>-0.1</v>
      </c>
      <c r="E29" s="54">
        <v>0.3</v>
      </c>
      <c r="F29" s="36">
        <v>0.4</v>
      </c>
      <c r="G29" s="36">
        <v>0.6</v>
      </c>
      <c r="H29" s="36">
        <v>0.5</v>
      </c>
      <c r="I29" s="8"/>
      <c r="J29" s="9"/>
    </row>
    <row r="30" spans="1:10" ht="13.5" customHeight="1" x14ac:dyDescent="0.35">
      <c r="A30" s="21"/>
      <c r="B30" s="14"/>
      <c r="C30" s="54"/>
      <c r="D30" s="54"/>
      <c r="E30" s="54"/>
      <c r="F30" s="14"/>
      <c r="G30" s="14"/>
      <c r="H30" s="14"/>
      <c r="I30" s="15"/>
      <c r="J30" s="16"/>
    </row>
    <row r="31" spans="1:10" ht="15" customHeight="1" x14ac:dyDescent="0.35">
      <c r="B31" s="7" t="s">
        <v>1</v>
      </c>
      <c r="C31" s="53">
        <v>47.5</v>
      </c>
      <c r="D31" s="53">
        <v>47.1</v>
      </c>
      <c r="E31" s="53">
        <v>47.5</v>
      </c>
      <c r="F31" s="37">
        <v>47.703472349807093</v>
      </c>
      <c r="G31" s="37">
        <v>48.029984459274154</v>
      </c>
      <c r="H31" s="37">
        <v>48.373836841629775</v>
      </c>
      <c r="I31" s="9">
        <f>H31-C31</f>
        <v>0.8738368416297746</v>
      </c>
      <c r="J31" s="9"/>
    </row>
    <row r="32" spans="1:10" ht="15" customHeight="1" x14ac:dyDescent="0.35">
      <c r="B32" s="7" t="s">
        <v>2</v>
      </c>
      <c r="C32" s="52">
        <v>55.7</v>
      </c>
      <c r="D32" s="52">
        <v>55.7</v>
      </c>
      <c r="E32" s="52">
        <v>55.5</v>
      </c>
      <c r="F32" s="37">
        <v>56.947715496938301</v>
      </c>
      <c r="G32" s="37">
        <v>56.839956023244852</v>
      </c>
      <c r="H32" s="37">
        <v>56.869867340492732</v>
      </c>
      <c r="I32" s="9">
        <f t="shared" ref="I32:I49" si="1">H32-C32</f>
        <v>1.1698673404927291</v>
      </c>
      <c r="J32" s="9"/>
    </row>
    <row r="33" spans="2:10" ht="15" customHeight="1" x14ac:dyDescent="0.35">
      <c r="B33" s="7" t="s">
        <v>3</v>
      </c>
      <c r="C33" s="52">
        <v>62.6</v>
      </c>
      <c r="D33" s="52">
        <v>62.6</v>
      </c>
      <c r="E33" s="52">
        <v>63.5</v>
      </c>
      <c r="F33" s="37">
        <v>63.928537668966825</v>
      </c>
      <c r="G33" s="37">
        <v>64.747244393766636</v>
      </c>
      <c r="H33" s="37">
        <v>65.123514991514242</v>
      </c>
      <c r="I33" s="9">
        <f t="shared" si="1"/>
        <v>2.5235149915142401</v>
      </c>
      <c r="J33" s="9"/>
    </row>
    <row r="34" spans="2:10" ht="15" customHeight="1" x14ac:dyDescent="0.35">
      <c r="B34" s="7" t="s">
        <v>4</v>
      </c>
      <c r="C34" s="52">
        <v>54.5</v>
      </c>
      <c r="D34" s="52">
        <v>54.9</v>
      </c>
      <c r="E34" s="52">
        <v>54.8</v>
      </c>
      <c r="F34" s="37">
        <v>54.965671946162729</v>
      </c>
      <c r="G34" s="37">
        <v>55.308254250017065</v>
      </c>
      <c r="H34" s="37">
        <v>55.359903219302375</v>
      </c>
      <c r="I34" s="9">
        <f t="shared" si="1"/>
        <v>0.85990321930237457</v>
      </c>
      <c r="J34" s="9"/>
    </row>
    <row r="35" spans="2:10" ht="15" customHeight="1" x14ac:dyDescent="0.35">
      <c r="B35" s="7" t="s">
        <v>5</v>
      </c>
      <c r="C35" s="52">
        <v>50.9</v>
      </c>
      <c r="D35" s="52">
        <v>49.8</v>
      </c>
      <c r="E35" s="52">
        <v>49.3</v>
      </c>
      <c r="F35" s="37">
        <v>49.333797788034481</v>
      </c>
      <c r="G35" s="37">
        <v>50.056546324488906</v>
      </c>
      <c r="H35" s="37">
        <v>50.705566617608866</v>
      </c>
      <c r="I35" s="9">
        <f t="shared" si="1"/>
        <v>-0.19443338239113217</v>
      </c>
      <c r="J35" s="9"/>
    </row>
    <row r="36" spans="2:10" ht="15" customHeight="1" x14ac:dyDescent="0.35">
      <c r="B36" s="7" t="s">
        <v>6</v>
      </c>
      <c r="C36" s="52">
        <v>75.099999999999994</v>
      </c>
      <c r="D36" s="52">
        <v>74.099999999999994</v>
      </c>
      <c r="E36" s="52">
        <v>73.3</v>
      </c>
      <c r="F36" s="37">
        <v>73.116947472745295</v>
      </c>
      <c r="G36" s="37">
        <v>72.932515337423311</v>
      </c>
      <c r="H36" s="37">
        <v>71.715947649054783</v>
      </c>
      <c r="I36" s="9">
        <f t="shared" si="1"/>
        <v>-3.3840523509452112</v>
      </c>
      <c r="J36" s="9"/>
    </row>
    <row r="37" spans="2:10" ht="15" customHeight="1" x14ac:dyDescent="0.35">
      <c r="B37" s="7" t="s">
        <v>7</v>
      </c>
      <c r="C37" s="52">
        <v>78.3</v>
      </c>
      <c r="D37" s="52">
        <v>78.599999999999994</v>
      </c>
      <c r="E37" s="52">
        <v>80</v>
      </c>
      <c r="F37" s="37">
        <v>79.798488664987417</v>
      </c>
      <c r="G37" s="37">
        <v>80.300751879699249</v>
      </c>
      <c r="H37" s="37">
        <v>78.929273084479362</v>
      </c>
      <c r="I37" s="9">
        <f t="shared" si="1"/>
        <v>0.62927308447936525</v>
      </c>
      <c r="J37" s="9"/>
    </row>
    <row r="38" spans="2:10" ht="15" customHeight="1" x14ac:dyDescent="0.35">
      <c r="B38" s="7" t="s">
        <v>8</v>
      </c>
      <c r="C38" s="52">
        <v>52.3</v>
      </c>
      <c r="D38" s="52">
        <v>52.7</v>
      </c>
      <c r="E38" s="52">
        <v>52.2</v>
      </c>
      <c r="F38" s="37">
        <v>51.443232841565099</v>
      </c>
      <c r="G38" s="37">
        <v>51.346655082536927</v>
      </c>
      <c r="H38" s="37">
        <v>52.358078602620083</v>
      </c>
      <c r="I38" s="9">
        <f t="shared" si="1"/>
        <v>5.8078602620085462E-2</v>
      </c>
      <c r="J38" s="9"/>
    </row>
    <row r="39" spans="2:10" ht="15" customHeight="1" x14ac:dyDescent="0.35">
      <c r="B39" s="7" t="s">
        <v>9</v>
      </c>
      <c r="C39" s="52">
        <v>71.3</v>
      </c>
      <c r="D39" s="52">
        <v>71.099999999999994</v>
      </c>
      <c r="E39" s="52">
        <v>73.599999999999994</v>
      </c>
      <c r="F39" s="37">
        <v>75.76791808873719</v>
      </c>
      <c r="G39" s="37">
        <v>81.597222222222214</v>
      </c>
      <c r="H39" s="37">
        <v>82.312925170068027</v>
      </c>
      <c r="I39" s="9">
        <f t="shared" si="1"/>
        <v>11.01292517006803</v>
      </c>
      <c r="J39" s="9"/>
    </row>
    <row r="40" spans="2:10" ht="15" customHeight="1" x14ac:dyDescent="0.35">
      <c r="B40" s="7" t="s">
        <v>10</v>
      </c>
      <c r="C40" s="52">
        <v>81.900000000000006</v>
      </c>
      <c r="D40" s="52">
        <v>82.3</v>
      </c>
      <c r="E40" s="52">
        <v>82</v>
      </c>
      <c r="F40" s="37">
        <v>81.690705128205138</v>
      </c>
      <c r="G40" s="37">
        <v>80.298273155416013</v>
      </c>
      <c r="H40" s="37">
        <v>81.59460531535106</v>
      </c>
      <c r="I40" s="9">
        <f t="shared" si="1"/>
        <v>-0.30539468464894526</v>
      </c>
      <c r="J40" s="9"/>
    </row>
    <row r="41" spans="2:10" ht="15" customHeight="1" x14ac:dyDescent="0.35">
      <c r="B41" s="7" t="s">
        <v>11</v>
      </c>
      <c r="C41" s="52">
        <v>76.7</v>
      </c>
      <c r="D41" s="52">
        <v>74.900000000000006</v>
      </c>
      <c r="E41" s="52">
        <v>76.3</v>
      </c>
      <c r="F41" s="37">
        <v>78.022947925860535</v>
      </c>
      <c r="G41" s="37">
        <v>80.062583817612875</v>
      </c>
      <c r="H41" s="37">
        <v>79.677708146821843</v>
      </c>
      <c r="I41" s="9">
        <f t="shared" si="1"/>
        <v>2.9777081468218398</v>
      </c>
      <c r="J41" s="9"/>
    </row>
    <row r="42" spans="2:10" ht="15" customHeight="1" x14ac:dyDescent="0.35">
      <c r="B42" s="7" t="s">
        <v>12</v>
      </c>
      <c r="C42" s="52">
        <v>65.3</v>
      </c>
      <c r="D42" s="52">
        <v>66.2</v>
      </c>
      <c r="E42" s="52">
        <v>65.900000000000006</v>
      </c>
      <c r="F42" s="37">
        <v>66.755254892486107</v>
      </c>
      <c r="G42" s="37">
        <v>68.538779479698519</v>
      </c>
      <c r="H42" s="37">
        <v>69.983095870562664</v>
      </c>
      <c r="I42" s="9">
        <f t="shared" si="1"/>
        <v>4.6830958705626671</v>
      </c>
      <c r="J42" s="9"/>
    </row>
    <row r="43" spans="2:10" ht="15" customHeight="1" x14ac:dyDescent="0.35">
      <c r="B43" s="7" t="s">
        <v>24</v>
      </c>
      <c r="C43" s="52">
        <v>75</v>
      </c>
      <c r="D43" s="52">
        <v>75</v>
      </c>
      <c r="E43" s="52">
        <v>75.900000000000006</v>
      </c>
      <c r="F43" s="37">
        <v>76.531396838957704</v>
      </c>
      <c r="G43" s="37">
        <v>76.961373390557938</v>
      </c>
      <c r="H43" s="37">
        <v>76.997433704020537</v>
      </c>
      <c r="I43" s="9">
        <f t="shared" si="1"/>
        <v>1.997433704020537</v>
      </c>
      <c r="J43" s="9"/>
    </row>
    <row r="44" spans="2:10" ht="15" customHeight="1" x14ac:dyDescent="0.35">
      <c r="B44" s="7" t="s">
        <v>13</v>
      </c>
      <c r="C44" s="52">
        <v>66.900000000000006</v>
      </c>
      <c r="D44" s="52">
        <v>66.3</v>
      </c>
      <c r="E44" s="52">
        <v>67.400000000000006</v>
      </c>
      <c r="F44" s="37">
        <v>66.742081447963798</v>
      </c>
      <c r="G44" s="37">
        <v>67.107913669064743</v>
      </c>
      <c r="H44" s="37">
        <v>66.203572441168134</v>
      </c>
      <c r="I44" s="9">
        <f t="shared" si="1"/>
        <v>-0.69642755883187135</v>
      </c>
      <c r="J44" s="9"/>
    </row>
    <row r="45" spans="2:10" ht="15" customHeight="1" x14ac:dyDescent="0.35">
      <c r="B45" s="7" t="s">
        <v>14</v>
      </c>
      <c r="C45" s="52">
        <v>60.9</v>
      </c>
      <c r="D45" s="52">
        <v>64.3</v>
      </c>
      <c r="E45" s="52">
        <v>69</v>
      </c>
      <c r="F45" s="37">
        <v>72.803347280334734</v>
      </c>
      <c r="G45" s="37">
        <v>74.900000000000006</v>
      </c>
      <c r="H45" s="37">
        <v>80.400000000000006</v>
      </c>
      <c r="I45" s="9">
        <f t="shared" si="1"/>
        <v>19.500000000000007</v>
      </c>
      <c r="J45" s="9"/>
    </row>
    <row r="46" spans="2:10" ht="15" customHeight="1" x14ac:dyDescent="0.35">
      <c r="B46" s="7" t="s">
        <v>15</v>
      </c>
      <c r="C46" s="52">
        <v>60.3</v>
      </c>
      <c r="D46" s="52">
        <v>59.3</v>
      </c>
      <c r="E46" s="52">
        <v>58.9</v>
      </c>
      <c r="F46" s="37">
        <v>59.437106530058017</v>
      </c>
      <c r="G46" s="37">
        <v>60.02473716759431</v>
      </c>
      <c r="H46" s="37">
        <v>60.946598934456695</v>
      </c>
      <c r="I46" s="9">
        <f t="shared" si="1"/>
        <v>0.6465989344566978</v>
      </c>
      <c r="J46" s="9"/>
    </row>
    <row r="47" spans="2:10" ht="15" customHeight="1" x14ac:dyDescent="0.35">
      <c r="B47" s="7" t="s">
        <v>16</v>
      </c>
      <c r="C47" s="52">
        <v>68.5</v>
      </c>
      <c r="D47" s="52">
        <v>67.7</v>
      </c>
      <c r="E47" s="52">
        <v>68.2</v>
      </c>
      <c r="F47" s="37">
        <v>68.821491600758222</v>
      </c>
      <c r="G47" s="37">
        <v>69.05449770190414</v>
      </c>
      <c r="H47" s="37">
        <v>69.890051662471848</v>
      </c>
      <c r="I47" s="9">
        <f t="shared" si="1"/>
        <v>1.3900516624718477</v>
      </c>
      <c r="J47" s="9"/>
    </row>
    <row r="48" spans="2:10" ht="15" customHeight="1" x14ac:dyDescent="0.35">
      <c r="B48" s="7" t="s">
        <v>17</v>
      </c>
      <c r="C48" s="52">
        <v>56</v>
      </c>
      <c r="D48" s="52">
        <v>55.9</v>
      </c>
      <c r="E48" s="52">
        <v>56.3</v>
      </c>
      <c r="F48" s="37">
        <v>56.385964912280706</v>
      </c>
      <c r="G48" s="37">
        <v>57.094744305592485</v>
      </c>
      <c r="H48" s="37">
        <v>57.759543346414553</v>
      </c>
      <c r="I48" s="9">
        <f t="shared" si="1"/>
        <v>1.7595433464145529</v>
      </c>
      <c r="J48" s="9"/>
    </row>
    <row r="49" spans="1:10" ht="15" customHeight="1" x14ac:dyDescent="0.35">
      <c r="A49" s="21"/>
      <c r="B49" s="22" t="s">
        <v>18</v>
      </c>
      <c r="C49" s="54">
        <v>64.7</v>
      </c>
      <c r="D49" s="54">
        <v>65.900000000000006</v>
      </c>
      <c r="E49" s="54">
        <v>67.599999999999994</v>
      </c>
      <c r="F49" s="38">
        <v>69.557750107342216</v>
      </c>
      <c r="G49" s="38">
        <v>71.310224547634618</v>
      </c>
      <c r="H49" s="38">
        <v>73.081567680316169</v>
      </c>
      <c r="I49" s="16">
        <f t="shared" si="1"/>
        <v>8.3815676803161665</v>
      </c>
      <c r="J49" s="16"/>
    </row>
    <row r="50" spans="1:10" ht="15" customHeight="1" x14ac:dyDescent="0.35">
      <c r="B50" s="26" t="s">
        <v>25</v>
      </c>
      <c r="C50" s="62"/>
      <c r="D50" s="62"/>
      <c r="E50" s="62"/>
      <c r="I50" s="13"/>
    </row>
    <row r="51" spans="1:10" ht="15" customHeight="1" x14ac:dyDescent="0.35">
      <c r="B51" s="7" t="s">
        <v>42</v>
      </c>
      <c r="C51" s="7"/>
      <c r="D51" s="7"/>
      <c r="E51" s="7"/>
      <c r="F51" s="13"/>
      <c r="G51" s="13"/>
      <c r="H51" s="13"/>
      <c r="I51" s="13"/>
    </row>
    <row r="52" spans="1:10" ht="15" customHeight="1" x14ac:dyDescent="0.35">
      <c r="B52" s="7" t="s">
        <v>43</v>
      </c>
      <c r="C52" s="7"/>
      <c r="D52" s="7"/>
      <c r="E52" s="7"/>
    </row>
    <row r="53" spans="1:10" ht="15" customHeight="1" x14ac:dyDescent="0.35"/>
  </sheetData>
  <mergeCells count="11">
    <mergeCell ref="A2:B3"/>
    <mergeCell ref="A27:B27"/>
    <mergeCell ref="A1:J1"/>
    <mergeCell ref="J2:J3"/>
    <mergeCell ref="F2:F3"/>
    <mergeCell ref="G2:G3"/>
    <mergeCell ref="H2:H3"/>
    <mergeCell ref="I2:I3"/>
    <mergeCell ref="C2:C3"/>
    <mergeCell ref="D2:D3"/>
    <mergeCell ref="E2:E3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32</vt:i4>
      </vt:variant>
    </vt:vector>
  </HeadingPairs>
  <TitlesOfParts>
    <vt:vector size="32" baseType="lpstr">
      <vt:lpstr>Tab.i Bev_Stadtteile</vt:lpstr>
      <vt:lpstr>Tab.ii Bev_KR_gesamt</vt:lpstr>
      <vt:lpstr>Tab.iii u18_Stadtteile</vt:lpstr>
      <vt:lpstr>Tab.iv 18-44_Stadtteile</vt:lpstr>
      <vt:lpstr>Tab.v 44-64_Stadtteile</vt:lpstr>
      <vt:lpstr>Tab.vi 65-79_Stadtteile</vt:lpstr>
      <vt:lpstr>Tab.vii 80plus_Stadtteile</vt:lpstr>
      <vt:lpstr>Tab.viii JQ_AQ_Stadtteile</vt:lpstr>
      <vt:lpstr>Tab.ix HAQ_GQ_Stadtteile</vt:lpstr>
      <vt:lpstr>Tab.x Migrationsh._Stadtteile</vt:lpstr>
      <vt:lpstr>Tab.xi Ausländer_Stadtteile</vt:lpstr>
      <vt:lpstr>Tab.xii Deutsche_Stadtteile</vt:lpstr>
      <vt:lpstr>Tab.xiii Bev_MH_KR_gesamt</vt:lpstr>
      <vt:lpstr>Tab.xiv NDT_KR_gesamt</vt:lpstr>
      <vt:lpstr>Tab.xv Bev_ohne MH_KR_gesamt</vt:lpstr>
      <vt:lpstr>Tab.xvi Zuzüge_Stadtteile</vt:lpstr>
      <vt:lpstr>Tab.xvii Zuzüge_KR_gesamt</vt:lpstr>
      <vt:lpstr>Tab.xviii Zuzüge_DT_KR_gesamt</vt:lpstr>
      <vt:lpstr>Tab.xix Zuzüge_NDT_KR_gesamt</vt:lpstr>
      <vt:lpstr>Tab.xx Fortzüge_Stadtteile</vt:lpstr>
      <vt:lpstr>Tab.xxi Fortzüge_KR_gesamt</vt:lpstr>
      <vt:lpstr>Tab.xxii Fortzüge_DT_KR_gesamt</vt:lpstr>
      <vt:lpstr>Tab.xxiii Fortzüge_NDT_KR_ges.</vt:lpstr>
      <vt:lpstr>Tab.xxiv Saldo_Stadtteile</vt:lpstr>
      <vt:lpstr>Tab.xxv Geborene_Stadtteile</vt:lpstr>
      <vt:lpstr>Tab.xxvi Gestorbene_Stadtteile</vt:lpstr>
      <vt:lpstr>Tab.xxvii Nat.Saldo_Stadtteile </vt:lpstr>
      <vt:lpstr>Tab.xxviii Privathaushalte_KR</vt:lpstr>
      <vt:lpstr>Tab.xxix Einpers.hh_Stadtteile</vt:lpstr>
      <vt:lpstr>Tab.xxx Einpers.hh65+_Stadtt.</vt:lpstr>
      <vt:lpstr>Tab.xxxi HH-Kinder_Stadtteile</vt:lpstr>
      <vt:lpstr>Tab.xxxii Alleinerz._Stadtteile</vt:lpstr>
    </vt:vector>
  </TitlesOfParts>
  <Company>Stadt Krefeld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Steegmanns, Henrik</dc:creator>
  <cp:lastModifiedBy>Strobel, Bastian</cp:lastModifiedBy>
  <cp:lastPrinted>2023-06-16T11:26:09Z</cp:lastPrinted>
  <dcterms:created xsi:type="dcterms:W3CDTF">2023-05-25T12:33:56Z</dcterms:created>
  <dcterms:modified xsi:type="dcterms:W3CDTF">2024-01-12T07:02:13Z</dcterms:modified>
</cp:coreProperties>
</file>